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5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6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7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drawings/drawing8.xml" ContentType="application/vnd.openxmlformats-officedocument.drawing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drawings/drawing9.xml" ContentType="application/vnd.openxmlformats-officedocument.drawing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drawings/drawing10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11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drawings/drawing12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drawings/drawing13.xml" ContentType="application/vnd.openxmlformats-officedocument.drawing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inthcircuit-my.sharepoint.com/personal/ctadmb1_ocnjcc_org/Documents/Desktop/"/>
    </mc:Choice>
  </mc:AlternateContent>
  <xr:revisionPtr revIDLastSave="0" documentId="14_{60602EE9-D5ED-47F7-91A4-4A378E7441BB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Preview" sheetId="23" state="veryHidden" r:id="rId1"/>
    <sheet name="Getting Started" sheetId="64" r:id="rId2"/>
    <sheet name="Case Style" sheetId="69" r:id="rId3"/>
    <sheet name="Categories" sheetId="72" state="veryHidden" r:id="rId4"/>
    <sheet name="Assets" sheetId="50" r:id="rId5"/>
    <sheet name="Assets.Misc" sheetId="52" r:id="rId6"/>
    <sheet name="Assets.Notes" sheetId="65" r:id="rId7"/>
    <sheet name="Liabilities" sheetId="56" r:id="rId8"/>
    <sheet name="Liabilities.Misc" sheetId="57" r:id="rId9"/>
    <sheet name="Liabilities.Notes" sheetId="61" r:id="rId10"/>
    <sheet name="Summary" sheetId="14" r:id="rId11"/>
    <sheet name="Settings" sheetId="67" r:id="rId12"/>
    <sheet name="Internals" sheetId="2" state="veryHidden" r:id="rId13"/>
    <sheet name="Literals" sheetId="24" state="veryHidden" r:id="rId14"/>
    <sheet name="FmtCtrls" sheetId="68" state="veryHidden" r:id="rId15"/>
    <sheet name="MyBuffer" sheetId="70" state="veryHidden" r:id="rId16"/>
  </sheets>
  <definedNames>
    <definedName name="_xlnm.Print_Area" localSheetId="12">Internals!$A$2:$K$37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8" i="52" l="1"/>
  <c r="Q18" i="52"/>
  <c r="P18" i="52"/>
  <c r="O18" i="52"/>
  <c r="M18" i="52"/>
  <c r="K18" i="52"/>
  <c r="H18" i="52"/>
  <c r="G18" i="52"/>
  <c r="R18" i="57"/>
  <c r="Q18" i="57"/>
  <c r="P18" i="57"/>
  <c r="O18" i="57"/>
  <c r="M18" i="57"/>
  <c r="K18" i="57"/>
  <c r="H18" i="57"/>
  <c r="G18" i="57"/>
  <c r="R14" i="50" l="1"/>
  <c r="Q14" i="50"/>
  <c r="P14" i="50"/>
  <c r="O14" i="50"/>
  <c r="M14" i="50"/>
  <c r="K14" i="50"/>
  <c r="H14" i="50"/>
  <c r="G14" i="50"/>
  <c r="R21" i="50"/>
  <c r="Q21" i="50"/>
  <c r="P21" i="50"/>
  <c r="O21" i="50"/>
  <c r="M21" i="50"/>
  <c r="K21" i="50"/>
  <c r="H21" i="50"/>
  <c r="G21" i="50"/>
  <c r="D43" i="68"/>
  <c r="B14" i="24" l="1"/>
  <c r="G63" i="50" l="1"/>
  <c r="R35" i="50"/>
  <c r="Q35" i="50"/>
  <c r="P35" i="50"/>
  <c r="O35" i="50"/>
  <c r="M35" i="50"/>
  <c r="K35" i="50"/>
  <c r="H35" i="50"/>
  <c r="G35" i="50"/>
  <c r="R28" i="50"/>
  <c r="Q28" i="50"/>
  <c r="P28" i="50"/>
  <c r="O28" i="50"/>
  <c r="M28" i="50"/>
  <c r="K28" i="50"/>
  <c r="H28" i="50"/>
  <c r="G28" i="50"/>
  <c r="R56" i="50" l="1"/>
  <c r="Q56" i="50"/>
  <c r="P56" i="50"/>
  <c r="O56" i="50"/>
  <c r="M56" i="50"/>
  <c r="K56" i="50"/>
  <c r="H56" i="50"/>
  <c r="G56" i="50"/>
  <c r="R14" i="56"/>
  <c r="Q14" i="56"/>
  <c r="P14" i="56"/>
  <c r="O14" i="56"/>
  <c r="M14" i="56"/>
  <c r="K14" i="56"/>
  <c r="H14" i="56"/>
  <c r="G14" i="56"/>
  <c r="R28" i="56"/>
  <c r="Q28" i="56"/>
  <c r="P28" i="56"/>
  <c r="O28" i="56"/>
  <c r="M28" i="56"/>
  <c r="K28" i="56"/>
  <c r="H28" i="56"/>
  <c r="G28" i="56"/>
  <c r="K8" i="72" l="1"/>
  <c r="N10" i="72"/>
  <c r="K10" i="72"/>
  <c r="J7" i="72" l="1"/>
  <c r="D60" i="50" l="1"/>
  <c r="D25" i="50"/>
  <c r="K23" i="2" l="1"/>
  <c r="K11" i="2"/>
  <c r="B46" i="56" l="1"/>
  <c r="B22" i="57"/>
  <c r="B26" i="2"/>
  <c r="K24" i="2" s="1"/>
  <c r="K12" i="2"/>
  <c r="B22" i="52"/>
  <c r="B11" i="52"/>
  <c r="B60" i="50"/>
  <c r="B11" i="57" l="1"/>
  <c r="R63" i="50"/>
  <c r="Q63" i="50"/>
  <c r="P63" i="50"/>
  <c r="O63" i="50"/>
  <c r="M63" i="50"/>
  <c r="K63" i="50"/>
  <c r="H63" i="50"/>
  <c r="K37" i="50"/>
  <c r="K58" i="50"/>
  <c r="K16" i="56"/>
  <c r="R21" i="56"/>
  <c r="Q21" i="56"/>
  <c r="P21" i="56"/>
  <c r="O21" i="56"/>
  <c r="M21" i="56"/>
  <c r="K21" i="56"/>
  <c r="H21" i="56"/>
  <c r="G21" i="56"/>
  <c r="Q30" i="56"/>
  <c r="R35" i="56"/>
  <c r="Q35" i="56"/>
  <c r="P35" i="56"/>
  <c r="O35" i="56"/>
  <c r="M35" i="56"/>
  <c r="K35" i="56"/>
  <c r="H35" i="56"/>
  <c r="G35" i="56"/>
  <c r="K23" i="50" l="1"/>
  <c r="Q37" i="56"/>
  <c r="H65" i="50"/>
  <c r="K37" i="56"/>
  <c r="Q23" i="56"/>
  <c r="K23" i="56"/>
  <c r="Q58" i="50"/>
  <c r="K16" i="50"/>
  <c r="K30" i="56"/>
  <c r="Q16" i="56"/>
  <c r="H23" i="56"/>
  <c r="H30" i="50"/>
  <c r="H16" i="56"/>
  <c r="H23" i="50"/>
  <c r="H37" i="56"/>
  <c r="H37" i="50"/>
  <c r="H16" i="50"/>
  <c r="H30" i="56"/>
  <c r="H58" i="50"/>
  <c r="Q37" i="50"/>
  <c r="Q30" i="50"/>
  <c r="Q23" i="50"/>
  <c r="Q16" i="50"/>
  <c r="K65" i="50"/>
  <c r="O37" i="56"/>
  <c r="O30" i="56"/>
  <c r="K30" i="50"/>
  <c r="P37" i="50"/>
  <c r="P30" i="50"/>
  <c r="P23" i="50"/>
  <c r="P16" i="50"/>
  <c r="P65" i="50"/>
  <c r="O23" i="56"/>
  <c r="O16" i="56"/>
  <c r="O58" i="50"/>
  <c r="O37" i="50"/>
  <c r="O30" i="50"/>
  <c r="O23" i="50"/>
  <c r="O16" i="50"/>
  <c r="O65" i="50"/>
  <c r="Q65" i="50"/>
  <c r="M16" i="50"/>
  <c r="M37" i="56"/>
  <c r="M23" i="56"/>
  <c r="M58" i="50"/>
  <c r="M23" i="50"/>
  <c r="M30" i="56"/>
  <c r="M16" i="56"/>
  <c r="M37" i="50"/>
  <c r="M30" i="50"/>
  <c r="M65" i="50"/>
  <c r="P37" i="56"/>
  <c r="P30" i="56"/>
  <c r="P23" i="56"/>
  <c r="P16" i="56"/>
  <c r="P58" i="50"/>
  <c r="R30" i="56"/>
  <c r="R16" i="56"/>
  <c r="R58" i="50"/>
  <c r="R37" i="50"/>
  <c r="R30" i="50"/>
  <c r="R23" i="50"/>
  <c r="R16" i="50"/>
  <c r="R65" i="50"/>
  <c r="R37" i="56"/>
  <c r="R23" i="56"/>
  <c r="G37" i="56"/>
  <c r="G30" i="56"/>
  <c r="G23" i="56"/>
  <c r="G16" i="56"/>
  <c r="G58" i="50"/>
  <c r="G37" i="50"/>
  <c r="G30" i="50"/>
  <c r="G23" i="50"/>
  <c r="G16" i="50"/>
  <c r="G65" i="50"/>
  <c r="E39" i="50"/>
  <c r="D39" i="50"/>
  <c r="D46" i="50"/>
  <c r="K10" i="2" l="1"/>
  <c r="E37" i="50"/>
  <c r="E35" i="50"/>
  <c r="M32" i="50"/>
  <c r="L32" i="50"/>
  <c r="K32" i="50"/>
  <c r="J32" i="50"/>
  <c r="E32" i="50"/>
  <c r="D32" i="50"/>
  <c r="B32" i="50"/>
  <c r="K7" i="2"/>
  <c r="D2" i="50" l="1"/>
  <c r="D3" i="50"/>
  <c r="D5" i="50" l="1"/>
  <c r="D4" i="50"/>
  <c r="M25" i="50" l="1"/>
  <c r="K25" i="50"/>
  <c r="K18" i="50"/>
  <c r="B33" i="24" l="1"/>
  <c r="D4" i="14" l="1"/>
  <c r="D5" i="14" l="1"/>
  <c r="D5" i="61"/>
  <c r="D4" i="61"/>
  <c r="D5" i="57"/>
  <c r="D4" i="57"/>
  <c r="D5" i="56"/>
  <c r="D5" i="65"/>
  <c r="D5" i="52"/>
  <c r="D4" i="56"/>
  <c r="D4" i="65"/>
  <c r="D4" i="52"/>
  <c r="G8" i="57" l="1"/>
  <c r="G8" i="56"/>
  <c r="G8" i="52"/>
  <c r="G8" i="50"/>
  <c r="J7" i="64" l="1"/>
  <c r="J7" i="69"/>
  <c r="B72" i="24" l="1"/>
  <c r="D42" i="68" s="1"/>
  <c r="B71" i="24"/>
  <c r="D41" i="68" s="1"/>
  <c r="B11" i="61" l="1"/>
  <c r="B11" i="65"/>
  <c r="B35" i="2"/>
  <c r="B30" i="2"/>
  <c r="B19" i="61"/>
  <c r="B31" i="2"/>
  <c r="B19" i="65"/>
  <c r="B36" i="2"/>
  <c r="P32" i="50"/>
  <c r="R32" i="50"/>
  <c r="R25" i="50"/>
  <c r="H32" i="50"/>
  <c r="H25" i="50"/>
  <c r="P25" i="50"/>
  <c r="Q32" i="50"/>
  <c r="O25" i="50"/>
  <c r="Q25" i="50"/>
  <c r="G25" i="50"/>
  <c r="G32" i="50"/>
  <c r="G18" i="50"/>
  <c r="O32" i="50"/>
  <c r="D3" i="14"/>
  <c r="D3" i="61"/>
  <c r="D3" i="57"/>
  <c r="D3" i="56"/>
  <c r="D3" i="65"/>
  <c r="D3" i="52"/>
  <c r="D2" i="14"/>
  <c r="D2" i="61"/>
  <c r="D2" i="57"/>
  <c r="B4" i="57"/>
  <c r="D2" i="56"/>
  <c r="D2" i="65"/>
  <c r="D2" i="52"/>
  <c r="B3" i="14"/>
  <c r="B3" i="61"/>
  <c r="B3" i="57"/>
  <c r="B3" i="56"/>
  <c r="B3" i="65"/>
  <c r="B3" i="52"/>
  <c r="B3" i="50"/>
  <c r="J22" i="69" l="1"/>
  <c r="J12" i="69"/>
  <c r="J10" i="69"/>
  <c r="M11" i="56" l="1"/>
  <c r="B42" i="68" l="1"/>
  <c r="B41" i="68"/>
  <c r="B61" i="24"/>
  <c r="B60" i="24"/>
  <c r="B55" i="24"/>
  <c r="B54" i="24"/>
  <c r="B49" i="24"/>
  <c r="B48" i="24"/>
  <c r="H9" i="14" l="1"/>
  <c r="F9" i="14"/>
  <c r="H8" i="14"/>
  <c r="G9" i="14"/>
  <c r="I9" i="14"/>
  <c r="Q8" i="57"/>
  <c r="E9" i="14"/>
  <c r="R11" i="57"/>
  <c r="L8" i="57"/>
  <c r="H11" i="57"/>
  <c r="P11" i="57"/>
  <c r="P39" i="56"/>
  <c r="R39" i="56"/>
  <c r="P32" i="56"/>
  <c r="R32" i="56"/>
  <c r="P25" i="56"/>
  <c r="R25" i="56"/>
  <c r="P18" i="56"/>
  <c r="R18" i="56"/>
  <c r="P11" i="56"/>
  <c r="R11" i="56"/>
  <c r="L8" i="56"/>
  <c r="Q8" i="56"/>
  <c r="H39" i="56"/>
  <c r="H25" i="56"/>
  <c r="H32" i="56"/>
  <c r="H11" i="56"/>
  <c r="H18" i="56"/>
  <c r="P11" i="52"/>
  <c r="R11" i="52"/>
  <c r="H11" i="52"/>
  <c r="Q8" i="52"/>
  <c r="H11" i="50"/>
  <c r="L8" i="52"/>
  <c r="D9" i="14"/>
  <c r="O11" i="57"/>
  <c r="Q11" i="57"/>
  <c r="J8" i="57"/>
  <c r="O8" i="57"/>
  <c r="Q39" i="56"/>
  <c r="G11" i="57"/>
  <c r="Q25" i="56"/>
  <c r="Q32" i="56"/>
  <c r="O18" i="56"/>
  <c r="Q18" i="56"/>
  <c r="O32" i="56"/>
  <c r="O25" i="56"/>
  <c r="G39" i="56"/>
  <c r="O39" i="56"/>
  <c r="G25" i="56"/>
  <c r="G32" i="56"/>
  <c r="O8" i="56"/>
  <c r="G18" i="56"/>
  <c r="Q11" i="56"/>
  <c r="J8" i="56"/>
  <c r="G11" i="56"/>
  <c r="O11" i="56"/>
  <c r="O8" i="52"/>
  <c r="J8" i="52"/>
  <c r="O11" i="52"/>
  <c r="Q11" i="52"/>
  <c r="G11" i="50"/>
  <c r="G11" i="52"/>
  <c r="D53" i="24"/>
  <c r="D46" i="24"/>
  <c r="D54" i="24"/>
  <c r="D45" i="24"/>
  <c r="R11" i="50"/>
  <c r="Q11" i="50"/>
  <c r="R18" i="50"/>
  <c r="P11" i="50"/>
  <c r="P18" i="50"/>
  <c r="R39" i="50"/>
  <c r="R46" i="50"/>
  <c r="P39" i="50"/>
  <c r="R53" i="50"/>
  <c r="P46" i="50"/>
  <c r="R60" i="50"/>
  <c r="P53" i="50"/>
  <c r="H60" i="50"/>
  <c r="P60" i="50"/>
  <c r="H46" i="50"/>
  <c r="H53" i="50"/>
  <c r="H39" i="50"/>
  <c r="H18" i="50"/>
  <c r="L8" i="50"/>
  <c r="Q8" i="50"/>
  <c r="Q18" i="50"/>
  <c r="O11" i="50"/>
  <c r="O18" i="50"/>
  <c r="Q39" i="50"/>
  <c r="Q46" i="50"/>
  <c r="O39" i="50"/>
  <c r="Q53" i="50"/>
  <c r="O46" i="50"/>
  <c r="Q60" i="50"/>
  <c r="O53" i="50"/>
  <c r="G60" i="50"/>
  <c r="O60" i="50"/>
  <c r="G46" i="50"/>
  <c r="G53" i="50"/>
  <c r="G39" i="50"/>
  <c r="J8" i="50"/>
  <c r="O8" i="50"/>
  <c r="R42" i="50" l="1"/>
  <c r="Q42" i="50"/>
  <c r="P42" i="50"/>
  <c r="O42" i="50"/>
  <c r="M42" i="50"/>
  <c r="K42" i="50"/>
  <c r="H42" i="50"/>
  <c r="G42" i="50"/>
  <c r="R49" i="50"/>
  <c r="Q49" i="50"/>
  <c r="P49" i="50"/>
  <c r="O49" i="50"/>
  <c r="M49" i="50"/>
  <c r="K49" i="50"/>
  <c r="H49" i="50"/>
  <c r="G49" i="50"/>
  <c r="Q20" i="52"/>
  <c r="R42" i="56"/>
  <c r="Q42" i="56"/>
  <c r="P42" i="56"/>
  <c r="O42" i="56"/>
  <c r="M42" i="56"/>
  <c r="K42" i="56"/>
  <c r="H42" i="56"/>
  <c r="G42" i="56"/>
  <c r="Q51" i="50" l="1"/>
  <c r="Q44" i="50"/>
  <c r="R20" i="57"/>
  <c r="G20" i="57"/>
  <c r="K20" i="57"/>
  <c r="R44" i="56"/>
  <c r="G44" i="56"/>
  <c r="O20" i="52"/>
  <c r="O51" i="50"/>
  <c r="O44" i="50"/>
  <c r="K20" i="52"/>
  <c r="K44" i="56"/>
  <c r="H51" i="50"/>
  <c r="P20" i="57"/>
  <c r="G44" i="50"/>
  <c r="K51" i="50"/>
  <c r="K44" i="50"/>
  <c r="O20" i="57"/>
  <c r="O44" i="56"/>
  <c r="H44" i="50"/>
  <c r="M51" i="50"/>
  <c r="M44" i="50"/>
  <c r="H20" i="52"/>
  <c r="G20" i="52"/>
  <c r="M20" i="57"/>
  <c r="P20" i="52"/>
  <c r="P51" i="50"/>
  <c r="P44" i="50"/>
  <c r="H44" i="56"/>
  <c r="M20" i="52"/>
  <c r="G51" i="50"/>
  <c r="H20" i="57"/>
  <c r="M44" i="56"/>
  <c r="P44" i="56"/>
  <c r="Q20" i="57"/>
  <c r="Q44" i="56"/>
  <c r="R20" i="52"/>
  <c r="R51" i="50"/>
  <c r="R44" i="50"/>
  <c r="G67" i="50"/>
  <c r="H67" i="50"/>
  <c r="K67" i="50"/>
  <c r="M67" i="50"/>
  <c r="O67" i="50"/>
  <c r="P67" i="50"/>
  <c r="Q67" i="50"/>
  <c r="R67" i="50"/>
  <c r="J35" i="69" l="1"/>
  <c r="J35" i="72"/>
  <c r="I2" i="65"/>
  <c r="I2" i="61"/>
  <c r="K2" i="14"/>
  <c r="D10" i="24" l="1"/>
  <c r="B53" i="24" l="1"/>
  <c r="H7" i="14" l="1"/>
  <c r="F7" i="14"/>
  <c r="O7" i="50"/>
  <c r="J7" i="50" l="1"/>
  <c r="B7" i="14" l="1"/>
  <c r="O7" i="57" l="1"/>
  <c r="O7" i="56"/>
  <c r="O7" i="52"/>
  <c r="J7" i="57"/>
  <c r="J7" i="56"/>
  <c r="J7" i="52"/>
  <c r="G22" i="57" l="1"/>
  <c r="R22" i="57" l="1"/>
  <c r="Q22" i="57"/>
  <c r="P22" i="57"/>
  <c r="O22" i="57"/>
  <c r="H22" i="57"/>
  <c r="Q22" i="52"/>
  <c r="P22" i="52"/>
  <c r="O22" i="52"/>
  <c r="G46" i="56" l="1"/>
  <c r="D12" i="14" s="1"/>
  <c r="O46" i="56"/>
  <c r="R46" i="56"/>
  <c r="P46" i="56"/>
  <c r="Q46" i="56"/>
  <c r="H46" i="56"/>
  <c r="E12" i="14" s="1"/>
  <c r="M46" i="56"/>
  <c r="K46" i="56"/>
  <c r="R22" i="52"/>
  <c r="G22" i="52"/>
  <c r="H22" i="52"/>
  <c r="K22" i="52"/>
  <c r="M22" i="52"/>
  <c r="K48" i="56" l="1"/>
  <c r="H12" i="14"/>
  <c r="Q48" i="56"/>
  <c r="I12" i="14"/>
  <c r="R48" i="56"/>
  <c r="M48" i="56"/>
  <c r="F12" i="14"/>
  <c r="O48" i="56"/>
  <c r="G12" i="14"/>
  <c r="P48" i="56"/>
  <c r="H48" i="56"/>
  <c r="G48" i="56"/>
  <c r="H11" i="14"/>
  <c r="G11" i="14"/>
  <c r="F11" i="14"/>
  <c r="O69" i="50" l="1"/>
  <c r="D11" i="14"/>
  <c r="P69" i="50"/>
  <c r="E11" i="14"/>
  <c r="M69" i="50" l="1"/>
  <c r="R69" i="50"/>
  <c r="I11" i="14"/>
  <c r="K69" i="50"/>
  <c r="Q69" i="50"/>
  <c r="H69" i="50"/>
  <c r="G69" i="50"/>
  <c r="E19" i="65"/>
  <c r="E11" i="65"/>
  <c r="B7" i="65" l="1"/>
  <c r="G19" i="65"/>
  <c r="F19" i="65"/>
  <c r="D19" i="65"/>
  <c r="G11" i="65"/>
  <c r="F11" i="65"/>
  <c r="D11" i="65"/>
  <c r="B5" i="65"/>
  <c r="B4" i="65"/>
  <c r="B2" i="65"/>
  <c r="B7" i="61" l="1"/>
  <c r="G19" i="61" l="1"/>
  <c r="F19" i="61"/>
  <c r="E19" i="61"/>
  <c r="D19" i="61"/>
  <c r="G11" i="61"/>
  <c r="F11" i="61"/>
  <c r="E11" i="61"/>
  <c r="D11" i="61"/>
  <c r="B5" i="61"/>
  <c r="B4" i="61"/>
  <c r="B2" i="61"/>
  <c r="B5" i="14" l="1"/>
  <c r="B4" i="14"/>
  <c r="B2" i="14"/>
  <c r="B7" i="57"/>
  <c r="E20" i="57"/>
  <c r="E18" i="57"/>
  <c r="M11" i="57"/>
  <c r="L11" i="57"/>
  <c r="K11" i="57"/>
  <c r="J11" i="57"/>
  <c r="E11" i="57"/>
  <c r="D11" i="57"/>
  <c r="G7" i="57"/>
  <c r="B5" i="57"/>
  <c r="B2" i="57"/>
  <c r="E11" i="56"/>
  <c r="E32" i="56"/>
  <c r="D39" i="56"/>
  <c r="D32" i="56"/>
  <c r="D25" i="56"/>
  <c r="D18" i="56"/>
  <c r="D11" i="56"/>
  <c r="E11" i="52"/>
  <c r="D11" i="52"/>
  <c r="B39" i="56"/>
  <c r="B32" i="56"/>
  <c r="B25" i="56"/>
  <c r="B18" i="56"/>
  <c r="B11" i="56"/>
  <c r="B7" i="56"/>
  <c r="E48" i="56"/>
  <c r="E44" i="56"/>
  <c r="E42" i="56"/>
  <c r="M39" i="56"/>
  <c r="L39" i="56"/>
  <c r="K39" i="56"/>
  <c r="J39" i="56"/>
  <c r="E39" i="56"/>
  <c r="E37" i="56"/>
  <c r="E35" i="56"/>
  <c r="M32" i="56"/>
  <c r="L32" i="56"/>
  <c r="K32" i="56"/>
  <c r="J32" i="56"/>
  <c r="E30" i="56"/>
  <c r="E28" i="56"/>
  <c r="M25" i="56"/>
  <c r="L25" i="56"/>
  <c r="K25" i="56"/>
  <c r="J25" i="56"/>
  <c r="E25" i="56"/>
  <c r="E23" i="56"/>
  <c r="E21" i="56"/>
  <c r="M18" i="56"/>
  <c r="L18" i="56"/>
  <c r="K18" i="56"/>
  <c r="J18" i="56"/>
  <c r="E18" i="56"/>
  <c r="E16" i="56"/>
  <c r="E14" i="56"/>
  <c r="L11" i="56"/>
  <c r="K11" i="56"/>
  <c r="J11" i="56"/>
  <c r="A11" i="56"/>
  <c r="G7" i="56"/>
  <c r="B5" i="56"/>
  <c r="B4" i="56"/>
  <c r="B2" i="56"/>
  <c r="C19" i="2" l="1"/>
  <c r="C18" i="2"/>
  <c r="E20" i="52" l="1"/>
  <c r="E18" i="52"/>
  <c r="M11" i="52"/>
  <c r="L11" i="52"/>
  <c r="K11" i="52"/>
  <c r="J11" i="52"/>
  <c r="G7" i="52"/>
  <c r="B7" i="52"/>
  <c r="C14" i="2" s="1"/>
  <c r="B5" i="52"/>
  <c r="B4" i="52"/>
  <c r="B2" i="52"/>
  <c r="M22" i="57" l="1"/>
  <c r="K22" i="57"/>
  <c r="B28" i="65" l="1"/>
  <c r="J22" i="64"/>
  <c r="B28" i="61"/>
  <c r="B49" i="56"/>
  <c r="B25" i="57"/>
  <c r="B25" i="52"/>
  <c r="B7" i="50"/>
  <c r="B70" i="50" l="1"/>
  <c r="E69" i="50"/>
  <c r="B67" i="50"/>
  <c r="E65" i="50"/>
  <c r="E63" i="50"/>
  <c r="M60" i="50"/>
  <c r="L60" i="50"/>
  <c r="K60" i="50"/>
  <c r="J60" i="50"/>
  <c r="E60" i="50"/>
  <c r="E58" i="50"/>
  <c r="E56" i="50"/>
  <c r="M53" i="50"/>
  <c r="L53" i="50"/>
  <c r="K53" i="50"/>
  <c r="J53" i="50"/>
  <c r="E53" i="50"/>
  <c r="D53" i="50"/>
  <c r="B53" i="50"/>
  <c r="E51" i="50"/>
  <c r="E49" i="50"/>
  <c r="M46" i="50"/>
  <c r="L46" i="50"/>
  <c r="K46" i="50"/>
  <c r="J46" i="50"/>
  <c r="E46" i="50"/>
  <c r="B46" i="50"/>
  <c r="E44" i="50"/>
  <c r="E42" i="50"/>
  <c r="M39" i="50"/>
  <c r="L39" i="50"/>
  <c r="K39" i="50"/>
  <c r="J39" i="50"/>
  <c r="B39" i="50"/>
  <c r="E30" i="50"/>
  <c r="E28" i="50"/>
  <c r="L25" i="50"/>
  <c r="J25" i="50"/>
  <c r="E25" i="50"/>
  <c r="B25" i="50"/>
  <c r="E23" i="50"/>
  <c r="E21" i="50"/>
  <c r="M18" i="50"/>
  <c r="L18" i="50"/>
  <c r="J18" i="50"/>
  <c r="E18" i="50"/>
  <c r="D18" i="50"/>
  <c r="B18" i="50"/>
  <c r="E16" i="50"/>
  <c r="E14" i="50"/>
  <c r="M11" i="50"/>
  <c r="L11" i="50"/>
  <c r="K11" i="50"/>
  <c r="J11" i="50"/>
  <c r="E11" i="50"/>
  <c r="D11" i="50"/>
  <c r="B11" i="50"/>
  <c r="A11" i="50"/>
  <c r="G7" i="50"/>
  <c r="B5" i="50"/>
  <c r="B4" i="50"/>
  <c r="B2" i="50"/>
  <c r="C3" i="2" l="1"/>
  <c r="C4" i="2"/>
  <c r="B17" i="14" l="1"/>
  <c r="K22" i="2" l="1"/>
  <c r="B20" i="14" l="1"/>
  <c r="A20" i="2" l="1"/>
  <c r="K21" i="2" l="1"/>
  <c r="A21" i="2"/>
  <c r="A22" i="2" s="1"/>
  <c r="A23" i="2" s="1"/>
  <c r="A26" i="2" s="1"/>
  <c r="B37" i="2" l="1"/>
  <c r="B32" i="2"/>
  <c r="B12" i="14" l="1"/>
  <c r="K20" i="2" l="1"/>
  <c r="K19" i="2"/>
  <c r="K9" i="2"/>
  <c r="K8" i="2"/>
  <c r="K6" i="2"/>
  <c r="K5" i="2"/>
  <c r="A5" i="2"/>
  <c r="K4" i="2"/>
  <c r="D14" i="2" l="1"/>
  <c r="A18" i="56"/>
  <c r="A18" i="50"/>
  <c r="A6" i="2"/>
  <c r="A7" i="2" s="1"/>
  <c r="B12" i="52" l="1"/>
  <c r="B13" i="52"/>
  <c r="B15" i="52"/>
  <c r="B16" i="52"/>
  <c r="B17" i="52"/>
  <c r="B14" i="52"/>
  <c r="A8" i="2"/>
  <c r="A9" i="2" s="1"/>
  <c r="A10" i="2" s="1"/>
  <c r="A11" i="2" s="1"/>
  <c r="A32" i="50"/>
  <c r="A25" i="56"/>
  <c r="A25" i="50"/>
  <c r="A14" i="2" l="1"/>
  <c r="A60" i="50"/>
  <c r="C15" i="2"/>
  <c r="E15" i="2" s="1"/>
  <c r="A32" i="56"/>
  <c r="A39" i="50"/>
  <c r="D15" i="2" l="1"/>
  <c r="F15" i="2"/>
  <c r="E14" i="2"/>
  <c r="G14" i="2" s="1"/>
  <c r="G15" i="2" s="1"/>
  <c r="A53" i="50"/>
  <c r="A39" i="56"/>
  <c r="A46" i="50"/>
  <c r="F14" i="2" l="1"/>
  <c r="L14" i="2" s="1"/>
  <c r="D8" i="14"/>
  <c r="D7" i="14"/>
  <c r="B15" i="14"/>
  <c r="B13" i="14"/>
  <c r="B11" i="14"/>
  <c r="D4" i="2" l="1"/>
  <c r="B12" i="50" l="1"/>
  <c r="B13" i="50"/>
  <c r="D19" i="2"/>
  <c r="B13" i="56" l="1"/>
  <c r="B12" i="56"/>
  <c r="I13" i="14"/>
  <c r="F13" i="14"/>
  <c r="G13" i="14" l="1"/>
  <c r="C46" i="2" s="1"/>
  <c r="F15" i="14" s="1"/>
  <c r="F17" i="14" s="1"/>
  <c r="H13" i="14"/>
  <c r="C47" i="2" s="1"/>
  <c r="H15" i="14" s="1"/>
  <c r="H17" i="14" s="1"/>
  <c r="E13" i="14" l="1"/>
  <c r="D13" i="14"/>
  <c r="I15" i="14"/>
  <c r="I17" i="14" s="1"/>
  <c r="G15" i="14"/>
  <c r="G17" i="14" s="1"/>
  <c r="C45" i="2" l="1"/>
  <c r="D45" i="2" s="1"/>
  <c r="E15" i="14" l="1"/>
  <c r="D15" i="14"/>
  <c r="D17" i="14" l="1"/>
  <c r="E17" i="14"/>
  <c r="C5" i="2"/>
  <c r="E4" i="2" s="1"/>
  <c r="C20" i="2"/>
  <c r="D20" i="2" s="1"/>
  <c r="B19" i="56" l="1"/>
  <c r="B20" i="56"/>
  <c r="G4" i="2"/>
  <c r="F4" i="2"/>
  <c r="L4" i="2" s="1"/>
  <c r="E19" i="2"/>
  <c r="D5" i="2"/>
  <c r="B20" i="50" l="1"/>
  <c r="B19" i="50"/>
  <c r="C21" i="2"/>
  <c r="F19" i="2"/>
  <c r="L19" i="2" s="1"/>
  <c r="G19" i="2"/>
  <c r="D21" i="2" l="1"/>
  <c r="E20" i="2"/>
  <c r="C6" i="2"/>
  <c r="B26" i="56" l="1"/>
  <c r="B27" i="56"/>
  <c r="F20" i="2"/>
  <c r="L20" i="2" s="1"/>
  <c r="G20" i="2"/>
  <c r="D6" i="2"/>
  <c r="E5" i="2"/>
  <c r="B27" i="50" l="1"/>
  <c r="B26" i="50"/>
  <c r="G5" i="2"/>
  <c r="F5" i="2"/>
  <c r="L5" i="2" s="1"/>
  <c r="C22" i="2"/>
  <c r="E21" i="2" l="1"/>
  <c r="D22" i="2"/>
  <c r="B33" i="56" l="1"/>
  <c r="B34" i="56"/>
  <c r="F21" i="2"/>
  <c r="L21" i="2" s="1"/>
  <c r="G21" i="2"/>
  <c r="C23" i="2" l="1"/>
  <c r="E22" i="2" s="1"/>
  <c r="D23" i="2" l="1"/>
  <c r="B41" i="56" l="1"/>
  <c r="B40" i="56"/>
  <c r="G22" i="2"/>
  <c r="F22" i="2"/>
  <c r="L22" i="2" s="1"/>
  <c r="C24" i="2" l="1"/>
  <c r="E23" i="2" l="1"/>
  <c r="E24" i="2"/>
  <c r="F24" i="2"/>
  <c r="L24" i="2" s="1"/>
  <c r="D24" i="2"/>
  <c r="C30" i="2"/>
  <c r="D30" i="2" s="1"/>
  <c r="B15" i="65" l="1"/>
  <c r="B16" i="65"/>
  <c r="B12" i="65"/>
  <c r="B13" i="65"/>
  <c r="B14" i="65"/>
  <c r="F23" i="2"/>
  <c r="L23" i="2" s="1"/>
  <c r="G23" i="2"/>
  <c r="G24" i="2" s="1"/>
  <c r="C35" i="2"/>
  <c r="D35" i="2" s="1"/>
  <c r="B15" i="61" l="1"/>
  <c r="B16" i="61"/>
  <c r="B12" i="61"/>
  <c r="B14" i="61"/>
  <c r="B13" i="61"/>
  <c r="C31" i="2"/>
  <c r="E30" i="2" s="1"/>
  <c r="G30" i="2" s="1"/>
  <c r="F30" i="2" l="1"/>
  <c r="D31" i="2"/>
  <c r="C36" i="2"/>
  <c r="D36" i="2" s="1"/>
  <c r="B20" i="61" l="1"/>
  <c r="B22" i="61"/>
  <c r="B21" i="61"/>
  <c r="B23" i="61"/>
  <c r="B24" i="61"/>
  <c r="B20" i="65"/>
  <c r="B22" i="65"/>
  <c r="B23" i="65"/>
  <c r="B21" i="65"/>
  <c r="B24" i="65"/>
  <c r="E35" i="2"/>
  <c r="F35" i="2" s="1"/>
  <c r="C32" i="2" l="1"/>
  <c r="E31" i="2" s="1"/>
  <c r="F31" i="2" s="1"/>
  <c r="G35" i="2"/>
  <c r="C37" i="2"/>
  <c r="E36" i="2" l="1"/>
  <c r="G36" i="2" s="1"/>
  <c r="G37" i="2" s="1"/>
  <c r="G31" i="2"/>
  <c r="G32" i="2" s="1"/>
  <c r="C7" i="2"/>
  <c r="E6" i="2" s="1"/>
  <c r="F36" i="2" l="1"/>
  <c r="D7" i="2"/>
  <c r="B33" i="50" l="1"/>
  <c r="B34" i="50"/>
  <c r="G6" i="2"/>
  <c r="F6" i="2"/>
  <c r="L6" i="2" s="1"/>
  <c r="C8" i="2" l="1"/>
  <c r="D8" i="2" s="1"/>
  <c r="B40" i="50" l="1"/>
  <c r="B41" i="50"/>
  <c r="E7" i="2"/>
  <c r="G7" i="2" s="1"/>
  <c r="F7" i="2" l="1"/>
  <c r="L7" i="2" s="1"/>
  <c r="C9" i="2"/>
  <c r="D9" i="2" s="1"/>
  <c r="B47" i="50" l="1"/>
  <c r="B48" i="50"/>
  <c r="E8" i="2"/>
  <c r="F8" i="2" s="1"/>
  <c r="L8" i="2" s="1"/>
  <c r="G8" i="2" l="1"/>
  <c r="C10" i="2"/>
  <c r="E9" i="2" l="1"/>
  <c r="D10" i="2"/>
  <c r="B54" i="50" l="1"/>
  <c r="B55" i="50"/>
  <c r="G9" i="2"/>
  <c r="F9" i="2"/>
  <c r="L9" i="2" s="1"/>
  <c r="C11" i="2" l="1"/>
  <c r="D11" i="2" l="1"/>
  <c r="E10" i="2"/>
  <c r="B61" i="50" l="1"/>
  <c r="B62" i="50"/>
  <c r="F10" i="2"/>
  <c r="L10" i="2" s="1"/>
  <c r="G10" i="2"/>
  <c r="C26" i="2"/>
  <c r="D26" i="2" s="1"/>
  <c r="B13" i="57" l="1"/>
  <c r="B14" i="57"/>
  <c r="B15" i="57"/>
  <c r="B16" i="57"/>
  <c r="B17" i="57"/>
  <c r="B12" i="57"/>
  <c r="C12" i="2"/>
  <c r="D12" i="2" s="1"/>
  <c r="E12" i="2" l="1"/>
  <c r="F12" i="2"/>
  <c r="L12" i="2" s="1"/>
  <c r="E11" i="2"/>
  <c r="G11" i="2" s="1"/>
  <c r="G12" i="2" s="1"/>
  <c r="C27" i="2"/>
  <c r="E26" i="2" s="1"/>
  <c r="G26" i="2" s="1"/>
  <c r="G27" i="2" s="1"/>
  <c r="F11" i="2" l="1"/>
  <c r="L11" i="2" s="1"/>
  <c r="F26" i="2"/>
  <c r="L26" i="2" s="1"/>
  <c r="D27" i="2"/>
  <c r="E27" i="2"/>
  <c r="F27" i="2"/>
</calcChain>
</file>

<file path=xl/sharedStrings.xml><?xml version="1.0" encoding="utf-8"?>
<sst xmlns="http://schemas.openxmlformats.org/spreadsheetml/2006/main" count="364" uniqueCount="184">
  <si>
    <t>Wife</t>
  </si>
  <si>
    <t>Marital Assets</t>
  </si>
  <si>
    <t>Real Property</t>
  </si>
  <si>
    <t>Accounts</t>
  </si>
  <si>
    <t>Retirement</t>
  </si>
  <si>
    <t>Personal Property</t>
  </si>
  <si>
    <t>Total Assets</t>
  </si>
  <si>
    <t>Marital Liabilities</t>
  </si>
  <si>
    <t>Mortgage</t>
  </si>
  <si>
    <t>Credit Cards</t>
  </si>
  <si>
    <t>Total Liabilities</t>
  </si>
  <si>
    <t>Husband</t>
  </si>
  <si>
    <t>Type</t>
  </si>
  <si>
    <t>Possession</t>
  </si>
  <si>
    <t>Date</t>
  </si>
  <si>
    <t>Net</t>
  </si>
  <si>
    <t>Equalizing Payment</t>
  </si>
  <si>
    <t>Disparity</t>
  </si>
  <si>
    <t>Miscellaneous</t>
  </si>
  <si>
    <t>Item</t>
  </si>
  <si>
    <t>Joint</t>
  </si>
  <si>
    <t>Petitioner</t>
  </si>
  <si>
    <t>Respondent</t>
  </si>
  <si>
    <t>Valuations</t>
  </si>
  <si>
    <t>Proposed Distributions</t>
  </si>
  <si>
    <t>Proposed</t>
  </si>
  <si>
    <t>Distribution</t>
  </si>
  <si>
    <t>Court Determined</t>
  </si>
  <si>
    <t>• Subtotal</t>
  </si>
  <si>
    <t>•</t>
  </si>
  <si>
    <t>Subtotal</t>
  </si>
  <si>
    <t>Assets</t>
  </si>
  <si>
    <t>Liabilities</t>
  </si>
  <si>
    <t>Pre-Tax Retirement</t>
  </si>
  <si>
    <t>.</t>
  </si>
  <si>
    <t>Data[1]</t>
  </si>
  <si>
    <t>Data[n]</t>
  </si>
  <si>
    <t>Asset</t>
  </si>
  <si>
    <t>Liability</t>
  </si>
  <si>
    <t>Category</t>
  </si>
  <si>
    <t>Equitable Distribution</t>
  </si>
  <si>
    <t>Summary</t>
  </si>
  <si>
    <t xml:space="preserve">                                                                           By OhioOakTree. Original image by Pascal Fiechter.</t>
  </si>
  <si>
    <t>✓</t>
  </si>
  <si>
    <t>Assets Notes</t>
  </si>
  <si>
    <t>Liabilities Notes</t>
  </si>
  <si>
    <t>Vehicles</t>
  </si>
  <si>
    <t>Vehicle Loans</t>
  </si>
  <si>
    <t># rows between categories</t>
  </si>
  <si>
    <t>Titled</t>
  </si>
  <si>
    <t>Address</t>
  </si>
  <si>
    <t>Vehicle</t>
  </si>
  <si>
    <t>IRS Debt</t>
  </si>
  <si>
    <t>Signor</t>
  </si>
  <si>
    <t>Equalizing Payment - Court</t>
  </si>
  <si>
    <t>Equalizing Payment - Petitioner</t>
  </si>
  <si>
    <t>Equalizing Payment - Respondent</t>
  </si>
  <si>
    <t>Asset Notes</t>
  </si>
  <si>
    <t>Liability Notes</t>
  </si>
  <si>
    <t>Institution  +  last 4</t>
  </si>
  <si>
    <t>Equalize subtotal?  Differential?  Disparity?</t>
  </si>
  <si>
    <t>Equalize subtotal</t>
  </si>
  <si>
    <t>Notes</t>
  </si>
  <si>
    <t xml:space="preserve"> </t>
  </si>
  <si>
    <t>Net Equalized</t>
  </si>
  <si>
    <t>Valuation</t>
  </si>
  <si>
    <t>Institution + last 4 digits of account number</t>
  </si>
  <si>
    <t>Contact us …</t>
  </si>
  <si>
    <t>Download the User's Guide …</t>
  </si>
  <si>
    <t>Printable (blank) forms …</t>
  </si>
  <si>
    <t>Ninth Judicial Circuit Court of Florida …</t>
  </si>
  <si>
    <t>Total Miscellaneous</t>
  </si>
  <si>
    <t>Equitable Distribution Summary</t>
  </si>
  <si>
    <t>Case Style</t>
  </si>
  <si>
    <t>Date of Marriage</t>
  </si>
  <si>
    <t>Date of Filing</t>
  </si>
  <si>
    <t>Equalizing Amt</t>
  </si>
  <si>
    <t>Lock Entire Row</t>
  </si>
  <si>
    <t>Expand Description</t>
  </si>
  <si>
    <t>Reformat on lock</t>
  </si>
  <si>
    <t>Settings</t>
  </si>
  <si>
    <t>Judge</t>
  </si>
  <si>
    <t>Fill out your spreadsheet …</t>
  </si>
  <si>
    <t>Role</t>
  </si>
  <si>
    <t>°</t>
  </si>
  <si>
    <t>Freeze pane</t>
  </si>
  <si>
    <t>eQuit</t>
  </si>
  <si>
    <t>Overview …</t>
  </si>
  <si>
    <t>Reformat type</t>
  </si>
  <si>
    <t># Rows</t>
  </si>
  <si>
    <t>Reformat debug</t>
  </si>
  <si>
    <t>Reformat by category</t>
  </si>
  <si>
    <t>Hyperlink</t>
  </si>
  <si>
    <t>Sort by</t>
  </si>
  <si>
    <t>Row numbers</t>
  </si>
  <si>
    <t>Sort order</t>
  </si>
  <si>
    <t>Sort order (possession)</t>
  </si>
  <si>
    <t>Sort order (item)</t>
  </si>
  <si>
    <t># Default</t>
  </si>
  <si>
    <t>Assets Drop list</t>
  </si>
  <si>
    <t>Liabilities Drop list</t>
  </si>
  <si>
    <t>Header</t>
  </si>
  <si>
    <t>Possession DropList</t>
  </si>
  <si>
    <t>Role DropList</t>
  </si>
  <si>
    <t>DropList #3 (Test/Unused???)</t>
  </si>
  <si>
    <t>• Dynamic (uses labels established in Settings)</t>
  </si>
  <si>
    <t>Petitioner/Respondent DropList (Settings)</t>
  </si>
  <si>
    <t>Case Number</t>
  </si>
  <si>
    <t/>
  </si>
  <si>
    <t>Husband (1)</t>
  </si>
  <si>
    <t>Husband (2)</t>
  </si>
  <si>
    <t>Wife (1)</t>
  </si>
  <si>
    <t>Wife (2)</t>
  </si>
  <si>
    <t xml:space="preserve">    Add increment</t>
  </si>
  <si>
    <t>Rename possessor -
From / to</t>
  </si>
  <si>
    <t>Welcome to the Equitable Distribution Spreadsheet</t>
  </si>
  <si>
    <t>Equitable Distribution Spreadsheet</t>
  </si>
  <si>
    <t>Sort independently</t>
  </si>
  <si>
    <t>Distributions</t>
  </si>
  <si>
    <t>* Optional</t>
  </si>
  <si>
    <t>Respondent's Label</t>
  </si>
  <si>
    <t>Petitioner's Label</t>
  </si>
  <si>
    <t xml:space="preserve">         Stop</t>
  </si>
  <si>
    <t>Z</t>
  </si>
  <si>
    <t>Lock:Petitioner</t>
  </si>
  <si>
    <t>Lock:Respondent</t>
  </si>
  <si>
    <t>Print:All sheets</t>
  </si>
  <si>
    <t>Print:Minimalist</t>
  </si>
  <si>
    <t>Lock:Joint</t>
  </si>
  <si>
    <t>Lock:Judge</t>
  </si>
  <si>
    <t>Reset:Alignment</t>
  </si>
  <si>
    <t>Reset:Validation</t>
  </si>
  <si>
    <t>Reset:Autofit</t>
  </si>
  <si>
    <t>Print:Subset pages</t>
  </si>
  <si>
    <t>Print:Page/time stamp</t>
  </si>
  <si>
    <t>Font:Row number</t>
  </si>
  <si>
    <t>Font:Hyperlink</t>
  </si>
  <si>
    <t>Print:Cover sheet</t>
  </si>
  <si>
    <t>Columns:Valuations</t>
  </si>
  <si>
    <t>Columns:Proposed Distributions</t>
  </si>
  <si>
    <t>Columns:Court Distributions</t>
  </si>
  <si>
    <t>Simulate:Selected Row</t>
  </si>
  <si>
    <t>Simulate:Multi-line descriptions</t>
  </si>
  <si>
    <t>Distributions:Balance</t>
  </si>
  <si>
    <t>Delete:Clear first</t>
  </si>
  <si>
    <t>Pause:Debug</t>
  </si>
  <si>
    <t>Lock:On</t>
  </si>
  <si>
    <t>Import:Type</t>
  </si>
  <si>
    <t>Tool Options</t>
  </si>
  <si>
    <t>Layout Options</t>
  </si>
  <si>
    <t>Review:Cycle/Superimpose</t>
  </si>
  <si>
    <t>Review:Current rule #</t>
  </si>
  <si>
    <t>Review:#1 Possession</t>
  </si>
  <si>
    <t>Review:#3 Valuation != sum</t>
  </si>
  <si>
    <t>Review:#7</t>
  </si>
  <si>
    <t>Review:#8</t>
  </si>
  <si>
    <t>Business Interests</t>
  </si>
  <si>
    <t>Review:#2 Court &lt;&gt; Agreement</t>
  </si>
  <si>
    <t>Review:#4 Non-numerical amts</t>
  </si>
  <si>
    <t>v36</t>
  </si>
  <si>
    <t>Entity</t>
  </si>
  <si>
    <t>Print:Compress rows</t>
  </si>
  <si>
    <t>Print:Compress categories</t>
  </si>
  <si>
    <t>Print:Compress sheets</t>
  </si>
  <si>
    <t>Contingent Assets</t>
  </si>
  <si>
    <t>Contingent Liabilities</t>
  </si>
  <si>
    <t>Print:Review selections</t>
  </si>
  <si>
    <t>Display</t>
  </si>
  <si>
    <t>EQ
Display</t>
  </si>
  <si>
    <t>Font:Cell</t>
  </si>
  <si>
    <t>Cell</t>
  </si>
  <si>
    <t>Select the categories that you wish to include in this report:</t>
  </si>
  <si>
    <t>Subset categories:Test</t>
  </si>
  <si>
    <t>Subset categories:Assets All</t>
  </si>
  <si>
    <t>Subset categories:Liabilities All</t>
  </si>
  <si>
    <t>EQ
Subtotal</t>
  </si>
  <si>
    <t>Review:#5 Required last 4</t>
  </si>
  <si>
    <t>© 2019  Diana M. Tennis</t>
  </si>
  <si>
    <t>Review:Select all</t>
  </si>
  <si>
    <t>Review:Display Pallet</t>
  </si>
  <si>
    <t>Review:#6 Valuations equal</t>
  </si>
  <si>
    <t>Review Options</t>
  </si>
  <si>
    <t>Print Options</t>
  </si>
  <si>
    <t>Input/Output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</si>
</sst>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/d/yy;@"/>
    <numFmt numFmtId="165" formatCode="mm/dd/yy;@"/>
    <numFmt numFmtId="166" formatCode=";;;"/>
    <numFmt numFmtId="167" formatCode="m/d/yyyy;@"/>
  </numFmts>
  <fonts count="81">
    <font>
      <sz val="16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6"/>
      <color theme="0" tint="-0.34998626667073579"/>
      <name val="Calibri Light"/>
      <family val="2"/>
      <scheme val="major"/>
    </font>
    <font>
      <sz val="20"/>
      <color theme="0" tint="-0.34998626667073579"/>
      <name val="Calibri Light"/>
      <family val="2"/>
      <scheme val="major"/>
    </font>
    <font>
      <i/>
      <sz val="16"/>
      <color theme="0" tint="-0.34998626667073579"/>
      <name val="Calibri Light"/>
      <family val="2"/>
      <scheme val="major"/>
    </font>
    <font>
      <b/>
      <sz val="16"/>
      <color theme="0" tint="-0.34998626667073579"/>
      <name val="Calibri Light"/>
      <family val="2"/>
      <scheme val="major"/>
    </font>
    <font>
      <sz val="16"/>
      <name val="Calibri Light"/>
      <family val="2"/>
      <scheme val="major"/>
    </font>
    <font>
      <sz val="14"/>
      <name val="Calibri Light"/>
      <family val="2"/>
      <scheme val="major"/>
    </font>
    <font>
      <b/>
      <sz val="16"/>
      <color rgb="FF242729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theme="0" tint="-0.34998626667073579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16"/>
      <color rgb="FF000000"/>
      <name val="Calibri Light"/>
      <family val="2"/>
      <scheme val="major"/>
    </font>
    <font>
      <sz val="16"/>
      <color rgb="FF000000"/>
      <name val="Calibri Light"/>
      <family val="2"/>
      <scheme val="major"/>
    </font>
    <font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u/>
      <sz val="16"/>
      <color theme="10"/>
      <name val="Calibri"/>
      <family val="2"/>
      <scheme val="minor"/>
    </font>
    <font>
      <sz val="2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14"/>
      <color theme="0" tint="-0.34998626667073579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16"/>
      <color theme="1"/>
      <name val="Calibri Light"/>
      <family val="2"/>
    </font>
    <font>
      <sz val="16"/>
      <color indexed="8"/>
      <name val="Calibri Light"/>
      <family val="2"/>
    </font>
    <font>
      <sz val="16"/>
      <color theme="0" tint="-0.34998626667073579"/>
      <name val="Calibri Light"/>
      <family val="2"/>
    </font>
    <font>
      <sz val="20"/>
      <color theme="1" tint="0.14999847407452621"/>
      <name val="Calibri Light"/>
      <family val="2"/>
      <scheme val="major"/>
    </font>
    <font>
      <b/>
      <sz val="28"/>
      <color theme="1"/>
      <name val="Calibri Light"/>
      <family val="2"/>
      <scheme val="major"/>
    </font>
    <font>
      <sz val="20"/>
      <color theme="2" tint="-0.749961851863155"/>
      <name val="Calibri"/>
      <family val="2"/>
      <scheme val="minor"/>
    </font>
    <font>
      <sz val="16"/>
      <color theme="2" tint="-0.749961851863155"/>
      <name val="Calibri Light"/>
      <family val="2"/>
      <scheme val="major"/>
    </font>
    <font>
      <sz val="16"/>
      <color theme="2" tint="-0.749961851863155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6"/>
      <color theme="1" tint="0.14999847407452621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16"/>
      <color theme="2" tint="-0.749992370372631"/>
      <name val="Calibri Light"/>
      <family val="2"/>
      <scheme val="major"/>
    </font>
    <font>
      <b/>
      <sz val="16"/>
      <color theme="2" tint="-0.749992370372631"/>
      <name val="Calibri Light"/>
      <family val="2"/>
      <scheme val="major"/>
    </font>
    <font>
      <sz val="16"/>
      <color theme="0"/>
      <name val="Calibri Light (Body)"/>
    </font>
    <font>
      <u/>
      <sz val="16"/>
      <color theme="0"/>
      <name val="Calibri Light (Body)"/>
    </font>
    <font>
      <sz val="14"/>
      <color theme="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6"/>
      <color theme="0"/>
      <name val="Calibri"/>
      <family val="2"/>
      <scheme val="minor"/>
    </font>
    <font>
      <b/>
      <sz val="16"/>
      <color theme="0"/>
      <name val="Calibri Light"/>
      <family val="2"/>
    </font>
    <font>
      <sz val="16"/>
      <color theme="0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sz val="16"/>
      <color rgb="FF000000"/>
      <name val="Calibri-Light"/>
    </font>
    <font>
      <u/>
      <sz val="16"/>
      <color theme="1"/>
      <name val="Calibri Light"/>
      <family val="2"/>
      <scheme val="major"/>
    </font>
    <font>
      <sz val="14"/>
      <color rgb="FF000000"/>
      <name val="Calibri-Light"/>
    </font>
    <font>
      <sz val="16"/>
      <color theme="0" tint="-0.24994659260841701"/>
      <name val="Calibri Light"/>
      <family val="2"/>
      <scheme val="major"/>
    </font>
    <font>
      <b/>
      <sz val="22"/>
      <color theme="0"/>
      <name val="Calibri Light"/>
      <family val="2"/>
      <scheme val="major"/>
    </font>
    <font>
      <sz val="16"/>
      <color rgb="FF242729"/>
      <name val="Calibri Light"/>
      <family val="2"/>
      <scheme val="major"/>
    </font>
    <font>
      <sz val="16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1"/>
      <name val="Calibri Light"/>
      <family val="2"/>
      <scheme val="major"/>
    </font>
    <font>
      <b/>
      <sz val="18"/>
      <color theme="0"/>
      <name val="Calibri Light"/>
      <family val="2"/>
      <scheme val="major"/>
    </font>
    <font>
      <b/>
      <sz val="18"/>
      <color theme="0" tint="-0.24994659260841701"/>
      <name val="Calibri Light"/>
      <family val="2"/>
      <scheme val="major"/>
    </font>
    <font>
      <b/>
      <sz val="18"/>
      <color theme="0" tint="-0.249977111117893"/>
      <name val="Calibri Light"/>
      <family val="2"/>
      <scheme val="major"/>
    </font>
    <font>
      <sz val="14"/>
      <color indexed="8"/>
      <name val="Calibri Light"/>
      <family val="2"/>
    </font>
    <font>
      <sz val="20"/>
      <color theme="0" tint="-0.14999847407452621"/>
      <name val="Calibri Light"/>
      <family val="2"/>
      <scheme val="major"/>
    </font>
    <font>
      <b/>
      <u/>
      <sz val="16"/>
      <color theme="10"/>
      <name val="Calibri"/>
      <family val="2"/>
      <scheme val="minor"/>
    </font>
    <font>
      <sz val="14"/>
      <color rgb="FF000000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2"/>
      <color indexed="9"/>
      <name val="Calibri Light"/>
      <family val="2"/>
    </font>
    <font>
      <b/>
      <sz val="16"/>
      <color indexed="9"/>
      <name val="Calibri Light"/>
      <family val="2"/>
    </font>
    <font>
      <sz val="22"/>
      <color theme="2" tint="-0.749961851863155"/>
      <name val="Calibri Light"/>
      <family val="2"/>
      <scheme val="major"/>
    </font>
    <font>
      <sz val="16"/>
      <color theme="2" tint="-0.499984740745262"/>
      <name val="Calibri Light (Body)"/>
    </font>
    <font>
      <sz val="16"/>
      <color theme="0" tint="-0.34998626667073579"/>
      <name val="Calibri Light (Body)"/>
    </font>
    <font>
      <sz val="16"/>
      <color indexed="9"/>
      <name val="Calibri Light"/>
      <family val="2"/>
    </font>
    <font>
      <b/>
      <sz val="22"/>
      <color theme="1" tint="0.24994659260841701"/>
      <name val="Calibri Light"/>
      <family val="2"/>
      <scheme val="major"/>
    </font>
    <font>
      <sz val="16"/>
      <color rgb="FF000000"/>
      <name val="Calibri"/>
      <family val="2"/>
    </font>
    <font>
      <sz val="10.8"/>
      <color rgb="FF000000"/>
      <name val="Calibri"/>
      <family val="2"/>
    </font>
    <font>
      <sz val="16"/>
      <color theme="1"/>
      <name val="Calibri"/>
      <family val="2"/>
    </font>
    <font>
      <b/>
      <sz val="20"/>
      <color theme="1" tint="0.24994659260841701"/>
      <name val="Calibri Light"/>
      <family val="2"/>
      <scheme val="major"/>
    </font>
    <font>
      <sz val="13"/>
      <color rgb="FF000000"/>
      <name val="Lucida Grande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CF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6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6"/>
      </left>
      <right style="hair">
        <color theme="6"/>
      </right>
      <top style="thin">
        <color theme="6"/>
      </top>
      <bottom style="hair">
        <color theme="6"/>
      </bottom>
      <diagonal/>
    </border>
    <border>
      <left style="hair">
        <color theme="6"/>
      </left>
      <right style="thin">
        <color theme="6"/>
      </right>
      <top style="thin">
        <color theme="6"/>
      </top>
      <bottom style="hair">
        <color theme="6"/>
      </bottom>
      <diagonal/>
    </border>
    <border>
      <left style="thin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 style="hair">
        <color theme="6"/>
      </left>
      <right style="thin">
        <color theme="6"/>
      </right>
      <top style="hair">
        <color theme="6"/>
      </top>
      <bottom style="hair">
        <color theme="6"/>
      </bottom>
      <diagonal/>
    </border>
    <border>
      <left style="thin">
        <color theme="6"/>
      </left>
      <right style="hair">
        <color theme="6"/>
      </right>
      <top style="hair">
        <color theme="6"/>
      </top>
      <bottom style="thin">
        <color theme="6"/>
      </bottom>
      <diagonal/>
    </border>
    <border>
      <left style="hair">
        <color theme="6"/>
      </left>
      <right style="thin">
        <color theme="6"/>
      </right>
      <top style="hair">
        <color theme="6"/>
      </top>
      <bottom style="thin">
        <color theme="6"/>
      </bottom>
      <diagonal/>
    </border>
    <border>
      <left style="thin">
        <color theme="6"/>
      </left>
      <right style="hair">
        <color theme="6"/>
      </right>
      <top style="thin">
        <color theme="6"/>
      </top>
      <bottom style="thin">
        <color theme="6"/>
      </bottom>
      <diagonal/>
    </border>
    <border>
      <left style="hair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6"/>
      </left>
      <right style="thin">
        <color theme="1" tint="0.24994659260841701"/>
      </right>
      <top/>
      <bottom/>
      <diagonal/>
    </border>
    <border>
      <left style="hair">
        <color theme="6"/>
      </left>
      <right style="hair">
        <color theme="6"/>
      </right>
      <top style="thin">
        <color theme="6"/>
      </top>
      <bottom style="thin">
        <color theme="6"/>
      </bottom>
      <diagonal/>
    </border>
    <border>
      <left style="hair">
        <color theme="6"/>
      </left>
      <right/>
      <top style="thin">
        <color theme="6"/>
      </top>
      <bottom style="hair">
        <color theme="6"/>
      </bottom>
      <diagonal/>
    </border>
    <border>
      <left style="hair">
        <color theme="6"/>
      </left>
      <right/>
      <top style="hair">
        <color theme="6"/>
      </top>
      <bottom style="hair">
        <color theme="6"/>
      </bottom>
      <diagonal/>
    </border>
    <border>
      <left style="hair">
        <color theme="6"/>
      </left>
      <right/>
      <top style="hair">
        <color theme="6"/>
      </top>
      <bottom style="thin">
        <color theme="6"/>
      </bottom>
      <diagonal/>
    </border>
    <border>
      <left style="hair">
        <color theme="6"/>
      </left>
      <right/>
      <top style="thin">
        <color theme="6"/>
      </top>
      <bottom style="thin">
        <color theme="6"/>
      </bottom>
      <diagonal/>
    </border>
    <border>
      <left style="hair">
        <color theme="6"/>
      </left>
      <right style="hair">
        <color theme="6"/>
      </right>
      <top style="thin">
        <color theme="6"/>
      </top>
      <bottom style="hair">
        <color theme="6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thin">
        <color theme="6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thin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 style="hair">
        <color rgb="FFA6A6A6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rgb="FFA6A6A6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rgb="FFA6A6A6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6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15" fillId="0" borderId="1" xfId="0" applyFont="1" applyBorder="1"/>
    <xf numFmtId="0" fontId="1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/>
    <xf numFmtId="0" fontId="17" fillId="0" borderId="0" xfId="0" applyFont="1"/>
    <xf numFmtId="0" fontId="0" fillId="5" borderId="0" xfId="0" applyFill="1"/>
    <xf numFmtId="0" fontId="17" fillId="0" borderId="0" xfId="0" applyFont="1" applyAlignment="1">
      <alignment horizontal="center" vertical="distributed"/>
    </xf>
    <xf numFmtId="0" fontId="19" fillId="0" borderId="0" xfId="0" applyFont="1" applyAlignment="1">
      <alignment vertical="top"/>
    </xf>
    <xf numFmtId="0" fontId="19" fillId="5" borderId="0" xfId="0" applyFont="1" applyFill="1" applyAlignment="1">
      <alignment vertical="top"/>
    </xf>
    <xf numFmtId="0" fontId="20" fillId="0" borderId="0" xfId="0" applyFont="1"/>
    <xf numFmtId="0" fontId="23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38" fontId="2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left" vertical="distributed" indent="1"/>
      <protection hidden="1"/>
    </xf>
    <xf numFmtId="0" fontId="3" fillId="0" borderId="0" xfId="0" applyFont="1" applyAlignment="1" applyProtection="1">
      <alignment horizontal="left" vertical="distributed" indent="1"/>
      <protection hidden="1"/>
    </xf>
    <xf numFmtId="165" fontId="7" fillId="0" borderId="0" xfId="0" applyNumberFormat="1" applyFont="1" applyAlignment="1" applyProtection="1">
      <alignment horizontal="left"/>
      <protection hidden="1"/>
    </xf>
    <xf numFmtId="38" fontId="4" fillId="0" borderId="5" xfId="0" applyNumberFormat="1" applyFont="1" applyBorder="1" applyAlignment="1" applyProtection="1">
      <alignment horizontal="right" vertical="distributed" indent="1"/>
      <protection hidden="1"/>
    </xf>
    <xf numFmtId="164" fontId="4" fillId="0" borderId="5" xfId="0" applyNumberFormat="1" applyFont="1" applyBorder="1" applyAlignment="1" applyProtection="1">
      <alignment horizontal="right" indent="1"/>
      <protection hidden="1"/>
    </xf>
    <xf numFmtId="38" fontId="4" fillId="0" borderId="0" xfId="0" applyNumberFormat="1" applyFont="1" applyAlignment="1" applyProtection="1">
      <alignment horizontal="right" vertical="distributed" indent="1"/>
      <protection hidden="1"/>
    </xf>
    <xf numFmtId="0" fontId="2" fillId="0" borderId="0" xfId="0" applyFont="1" applyAlignment="1" applyProtection="1">
      <alignment horizontal="left" indent="1"/>
      <protection hidden="1"/>
    </xf>
    <xf numFmtId="164" fontId="4" fillId="0" borderId="0" xfId="0" applyNumberFormat="1" applyFont="1" applyAlignment="1" applyProtection="1">
      <alignment horizontal="right" indent="1"/>
      <protection hidden="1"/>
    </xf>
    <xf numFmtId="0" fontId="5" fillId="0" borderId="0" xfId="0" applyFont="1" applyAlignment="1" applyProtection="1">
      <alignment horizontal="center" vertical="distributed"/>
      <protection hidden="1"/>
    </xf>
    <xf numFmtId="38" fontId="1" fillId="0" borderId="0" xfId="0" applyNumberFormat="1" applyFont="1" applyAlignment="1" applyProtection="1">
      <alignment horizontal="right" vertical="distributed" indent="1"/>
      <protection hidden="1"/>
    </xf>
    <xf numFmtId="38" fontId="12" fillId="0" borderId="0" xfId="0" applyNumberFormat="1" applyFont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8" fontId="2" fillId="0" borderId="0" xfId="0" applyNumberFormat="1" applyFont="1" applyProtection="1">
      <protection hidden="1"/>
    </xf>
    <xf numFmtId="38" fontId="2" fillId="0" borderId="0" xfId="0" applyNumberFormat="1" applyFont="1" applyAlignment="1" applyProtection="1">
      <alignment horizontal="center"/>
      <protection hidden="1"/>
    </xf>
    <xf numFmtId="38" fontId="1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>
      <alignment horizontal="left" vertical="center" indent="4"/>
    </xf>
    <xf numFmtId="0" fontId="23" fillId="0" borderId="0" xfId="0" applyFont="1" applyAlignment="1">
      <alignment horizontal="left" vertical="center" indent="4"/>
    </xf>
    <xf numFmtId="0" fontId="2" fillId="0" borderId="0" xfId="0" applyFont="1" applyAlignment="1">
      <alignment horizontal="right" indent="1"/>
    </xf>
    <xf numFmtId="0" fontId="23" fillId="0" borderId="0" xfId="0" applyFont="1" applyAlignment="1">
      <alignment horizontal="right" indent="1"/>
    </xf>
    <xf numFmtId="0" fontId="20" fillId="0" borderId="0" xfId="0" applyFont="1" applyAlignment="1">
      <alignment horizontal="right" indent="1"/>
    </xf>
    <xf numFmtId="0" fontId="31" fillId="0" borderId="0" xfId="0" applyFont="1" applyAlignment="1">
      <alignment horizontal="left" vertical="center" indent="4"/>
    </xf>
    <xf numFmtId="0" fontId="33" fillId="0" borderId="0" xfId="1" applyFont="1" applyFill="1" applyAlignment="1">
      <alignment horizontal="left" vertic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indent="1"/>
      <protection hidden="1"/>
    </xf>
    <xf numFmtId="38" fontId="28" fillId="2" borderId="17" xfId="0" applyNumberFormat="1" applyFont="1" applyFill="1" applyBorder="1" applyAlignment="1" applyProtection="1">
      <alignment horizontal="right" vertical="distributed" indent="1"/>
      <protection hidden="1"/>
    </xf>
    <xf numFmtId="38" fontId="28" fillId="2" borderId="18" xfId="0" applyNumberFormat="1" applyFont="1" applyFill="1" applyBorder="1" applyAlignment="1" applyProtection="1">
      <alignment horizontal="right" vertical="distributed" indent="1"/>
      <protection hidden="1"/>
    </xf>
    <xf numFmtId="38" fontId="28" fillId="2" borderId="19" xfId="0" applyNumberFormat="1" applyFont="1" applyFill="1" applyBorder="1" applyAlignment="1" applyProtection="1">
      <alignment horizontal="right" vertical="distributed" indent="1"/>
      <protection hidden="1"/>
    </xf>
    <xf numFmtId="38" fontId="28" fillId="2" borderId="20" xfId="0" applyNumberFormat="1" applyFont="1" applyFill="1" applyBorder="1" applyAlignment="1" applyProtection="1">
      <alignment horizontal="right" vertical="distributed" indent="1"/>
      <protection hidden="1"/>
    </xf>
    <xf numFmtId="38" fontId="28" fillId="4" borderId="21" xfId="0" applyNumberFormat="1" applyFont="1" applyFill="1" applyBorder="1" applyAlignment="1" applyProtection="1">
      <alignment horizontal="right" vertical="distributed" indent="1"/>
      <protection hidden="1"/>
    </xf>
    <xf numFmtId="38" fontId="28" fillId="4" borderId="22" xfId="0" applyNumberFormat="1" applyFont="1" applyFill="1" applyBorder="1" applyAlignment="1" applyProtection="1">
      <alignment horizontal="right" vertical="distributed" indent="1"/>
      <protection hidden="1"/>
    </xf>
    <xf numFmtId="38" fontId="1" fillId="2" borderId="23" xfId="0" applyNumberFormat="1" applyFont="1" applyFill="1" applyBorder="1" applyAlignment="1" applyProtection="1">
      <alignment horizontal="right" vertical="distributed" indent="1"/>
      <protection hidden="1"/>
    </xf>
    <xf numFmtId="38" fontId="1" fillId="2" borderId="24" xfId="0" applyNumberFormat="1" applyFont="1" applyFill="1" applyBorder="1" applyAlignment="1" applyProtection="1">
      <alignment horizontal="right" vertical="distributed" indent="1"/>
      <protection hidden="1"/>
    </xf>
    <xf numFmtId="0" fontId="39" fillId="0" borderId="0" xfId="0" applyFont="1" applyProtection="1">
      <protection hidden="1"/>
    </xf>
    <xf numFmtId="38" fontId="39" fillId="0" borderId="0" xfId="0" applyNumberFormat="1" applyFont="1" applyProtection="1">
      <protection hidden="1"/>
    </xf>
    <xf numFmtId="0" fontId="40" fillId="0" borderId="0" xfId="0" applyFont="1" applyProtection="1">
      <protection hidden="1"/>
    </xf>
    <xf numFmtId="38" fontId="39" fillId="0" borderId="0" xfId="0" applyNumberFormat="1" applyFont="1" applyAlignment="1" applyProtection="1">
      <alignment horizontal="right"/>
      <protection hidden="1"/>
    </xf>
    <xf numFmtId="164" fontId="40" fillId="0" borderId="0" xfId="0" applyNumberFormat="1" applyFont="1" applyProtection="1">
      <protection hidden="1"/>
    </xf>
    <xf numFmtId="8" fontId="40" fillId="0" borderId="0" xfId="0" applyNumberFormat="1" applyFont="1" applyProtection="1">
      <protection hidden="1"/>
    </xf>
    <xf numFmtId="38" fontId="2" fillId="3" borderId="23" xfId="0" applyNumberFormat="1" applyFont="1" applyFill="1" applyBorder="1" applyAlignment="1" applyProtection="1">
      <alignment horizontal="right" vertical="distributed" indent="1"/>
      <protection hidden="1"/>
    </xf>
    <xf numFmtId="38" fontId="2" fillId="3" borderId="24" xfId="0" applyNumberFormat="1" applyFont="1" applyFill="1" applyBorder="1" applyAlignment="1" applyProtection="1">
      <alignment horizontal="right" vertical="distributed" indent="1"/>
      <protection hidden="1"/>
    </xf>
    <xf numFmtId="38" fontId="2" fillId="0" borderId="8" xfId="0" applyNumberFormat="1" applyFont="1" applyBorder="1" applyProtection="1">
      <protection hidden="1"/>
    </xf>
    <xf numFmtId="0" fontId="33" fillId="0" borderId="0" xfId="1" applyFont="1" applyBorder="1" applyAlignment="1">
      <alignment horizontal="left" vertical="center"/>
    </xf>
    <xf numFmtId="0" fontId="33" fillId="0" borderId="0" xfId="1" applyFont="1" applyAlignment="1">
      <alignment horizontal="left" vertical="center"/>
    </xf>
    <xf numFmtId="0" fontId="2" fillId="6" borderId="0" xfId="0" applyFont="1" applyFill="1" applyAlignment="1">
      <alignment horizontal="right" indent="1"/>
    </xf>
    <xf numFmtId="0" fontId="2" fillId="6" borderId="28" xfId="0" applyFont="1" applyFill="1" applyBorder="1"/>
    <xf numFmtId="0" fontId="2" fillId="6" borderId="32" xfId="0" applyFont="1" applyFill="1" applyBorder="1"/>
    <xf numFmtId="0" fontId="2" fillId="6" borderId="32" xfId="0" applyFont="1" applyFill="1" applyBorder="1" applyAlignment="1">
      <alignment wrapText="1"/>
    </xf>
    <xf numFmtId="0" fontId="2" fillId="6" borderId="29" xfId="0" applyFont="1" applyFill="1" applyBorder="1"/>
    <xf numFmtId="0" fontId="2" fillId="6" borderId="34" xfId="0" applyFont="1" applyFill="1" applyBorder="1"/>
    <xf numFmtId="0" fontId="2" fillId="6" borderId="0" xfId="0" applyFont="1" applyFill="1"/>
    <xf numFmtId="0" fontId="2" fillId="6" borderId="0" xfId="0" applyFont="1" applyFill="1" applyAlignment="1">
      <alignment wrapText="1"/>
    </xf>
    <xf numFmtId="0" fontId="2" fillId="6" borderId="35" xfId="0" applyFont="1" applyFill="1" applyBorder="1"/>
    <xf numFmtId="0" fontId="23" fillId="6" borderId="34" xfId="0" applyFont="1" applyFill="1" applyBorder="1"/>
    <xf numFmtId="0" fontId="23" fillId="6" borderId="0" xfId="0" applyFont="1" applyFill="1"/>
    <xf numFmtId="0" fontId="20" fillId="6" borderId="0" xfId="0" applyFont="1" applyFill="1" applyAlignment="1">
      <alignment wrapText="1"/>
    </xf>
    <xf numFmtId="0" fontId="23" fillId="6" borderId="35" xfId="0" applyFont="1" applyFill="1" applyBorder="1"/>
    <xf numFmtId="0" fontId="20" fillId="6" borderId="34" xfId="0" applyFont="1" applyFill="1" applyBorder="1" applyAlignment="1">
      <alignment wrapText="1"/>
    </xf>
    <xf numFmtId="0" fontId="20" fillId="6" borderId="0" xfId="0" applyFont="1" applyFill="1" applyAlignment="1">
      <alignment horizontal="left"/>
    </xf>
    <xf numFmtId="0" fontId="20" fillId="6" borderId="35" xfId="0" applyFont="1" applyFill="1" applyBorder="1" applyAlignment="1">
      <alignment wrapText="1"/>
    </xf>
    <xf numFmtId="0" fontId="16" fillId="6" borderId="0" xfId="0" applyFont="1" applyFill="1" applyAlignment="1">
      <alignment wrapText="1"/>
    </xf>
    <xf numFmtId="0" fontId="2" fillId="6" borderId="34" xfId="0" applyFont="1" applyFill="1" applyBorder="1" applyAlignment="1">
      <alignment horizontal="right" indent="1"/>
    </xf>
    <xf numFmtId="0" fontId="2" fillId="6" borderId="30" xfId="0" applyFont="1" applyFill="1" applyBorder="1"/>
    <xf numFmtId="0" fontId="2" fillId="6" borderId="33" xfId="0" applyFont="1" applyFill="1" applyBorder="1"/>
    <xf numFmtId="0" fontId="2" fillId="6" borderId="33" xfId="0" applyFont="1" applyFill="1" applyBorder="1" applyAlignment="1">
      <alignment wrapText="1"/>
    </xf>
    <xf numFmtId="0" fontId="2" fillId="6" borderId="31" xfId="0" applyFont="1" applyFill="1" applyBorder="1"/>
    <xf numFmtId="0" fontId="44" fillId="6" borderId="26" xfId="0" applyFont="1" applyFill="1" applyBorder="1" applyAlignment="1" applyProtection="1">
      <alignment horizontal="right" vertical="center" indent="1"/>
      <protection hidden="1"/>
    </xf>
    <xf numFmtId="0" fontId="43" fillId="6" borderId="26" xfId="0" applyFont="1" applyFill="1" applyBorder="1" applyAlignment="1" applyProtection="1">
      <alignment horizontal="right" vertical="center" indent="1"/>
      <protection hidden="1"/>
    </xf>
    <xf numFmtId="0" fontId="44" fillId="6" borderId="27" xfId="0" applyFont="1" applyFill="1" applyBorder="1" applyAlignment="1" applyProtection="1">
      <alignment horizontal="right" vertical="center" indent="1"/>
      <protection hidden="1"/>
    </xf>
    <xf numFmtId="38" fontId="2" fillId="0" borderId="0" xfId="0" applyNumberFormat="1" applyFont="1" applyAlignment="1" applyProtection="1">
      <alignment horizontal="right" vertical="center"/>
      <protection hidden="1"/>
    </xf>
    <xf numFmtId="38" fontId="12" fillId="0" borderId="32" xfId="0" applyNumberFormat="1" applyFont="1" applyBorder="1" applyAlignment="1" applyProtection="1">
      <alignment horizontal="left" indent="1"/>
      <protection hidden="1"/>
    </xf>
    <xf numFmtId="2" fontId="2" fillId="0" borderId="0" xfId="0" applyNumberFormat="1" applyFont="1"/>
    <xf numFmtId="0" fontId="45" fillId="6" borderId="26" xfId="0" applyFont="1" applyFill="1" applyBorder="1" applyAlignment="1">
      <alignment horizontal="right" vertical="center" indent="1"/>
    </xf>
    <xf numFmtId="0" fontId="4" fillId="6" borderId="26" xfId="0" applyFont="1" applyFill="1" applyBorder="1" applyAlignment="1" applyProtection="1">
      <alignment horizontal="left" vertical="distributed" indent="1"/>
      <protection hidden="1"/>
    </xf>
    <xf numFmtId="38" fontId="28" fillId="2" borderId="43" xfId="0" applyNumberFormat="1" applyFont="1" applyFill="1" applyBorder="1" applyAlignment="1" applyProtection="1">
      <alignment horizontal="right" vertical="distributed" indent="1"/>
      <protection hidden="1"/>
    </xf>
    <xf numFmtId="38" fontId="28" fillId="2" borderId="44" xfId="0" applyNumberFormat="1" applyFont="1" applyFill="1" applyBorder="1" applyAlignment="1" applyProtection="1">
      <alignment horizontal="right" vertical="distributed" indent="1"/>
      <protection hidden="1"/>
    </xf>
    <xf numFmtId="38" fontId="28" fillId="4" borderId="45" xfId="0" applyNumberFormat="1" applyFont="1" applyFill="1" applyBorder="1" applyAlignment="1" applyProtection="1">
      <alignment horizontal="right" vertical="distributed" indent="1"/>
      <protection hidden="1"/>
    </xf>
    <xf numFmtId="38" fontId="1" fillId="2" borderId="46" xfId="0" applyNumberFormat="1" applyFont="1" applyFill="1" applyBorder="1" applyAlignment="1" applyProtection="1">
      <alignment horizontal="right" vertical="distributed" indent="1"/>
      <protection hidden="1"/>
    </xf>
    <xf numFmtId="38" fontId="2" fillId="3" borderId="46" xfId="0" applyNumberFormat="1" applyFont="1" applyFill="1" applyBorder="1" applyAlignment="1" applyProtection="1">
      <alignment horizontal="right" vertical="distributed" indent="1"/>
      <protection hidden="1"/>
    </xf>
    <xf numFmtId="38" fontId="28" fillId="2" borderId="47" xfId="0" applyNumberFormat="1" applyFont="1" applyFill="1" applyBorder="1" applyAlignment="1" applyProtection="1">
      <alignment horizontal="right" vertical="distributed" indent="1"/>
      <protection hidden="1"/>
    </xf>
    <xf numFmtId="38" fontId="28" fillId="2" borderId="48" xfId="0" applyNumberFormat="1" applyFont="1" applyFill="1" applyBorder="1" applyAlignment="1" applyProtection="1">
      <alignment horizontal="right" vertical="distributed" indent="1"/>
      <protection hidden="1"/>
    </xf>
    <xf numFmtId="38" fontId="28" fillId="4" borderId="49" xfId="0" applyNumberFormat="1" applyFont="1" applyFill="1" applyBorder="1" applyAlignment="1" applyProtection="1">
      <alignment horizontal="right" vertical="distributed" indent="1"/>
      <protection hidden="1"/>
    </xf>
    <xf numFmtId="38" fontId="1" fillId="2" borderId="42" xfId="0" applyNumberFormat="1" applyFont="1" applyFill="1" applyBorder="1" applyAlignment="1" applyProtection="1">
      <alignment horizontal="right" vertical="distributed" indent="1"/>
      <protection hidden="1"/>
    </xf>
    <xf numFmtId="38" fontId="2" fillId="3" borderId="42" xfId="0" applyNumberFormat="1" applyFont="1" applyFill="1" applyBorder="1" applyAlignment="1" applyProtection="1">
      <alignment horizontal="right" vertical="distributed" indent="1"/>
      <protection hidden="1"/>
    </xf>
    <xf numFmtId="0" fontId="14" fillId="0" borderId="0" xfId="0" applyFont="1" applyAlignment="1" applyProtection="1">
      <alignment horizontal="left" vertical="distributed" indent="2"/>
      <protection hidden="1"/>
    </xf>
    <xf numFmtId="38" fontId="52" fillId="6" borderId="30" xfId="0" applyNumberFormat="1" applyFont="1" applyFill="1" applyBorder="1" applyAlignment="1" applyProtection="1">
      <alignment horizontal="right" vertical="distributed" indent="1"/>
      <protection hidden="1"/>
    </xf>
    <xf numFmtId="38" fontId="52" fillId="6" borderId="33" xfId="0" applyNumberFormat="1" applyFont="1" applyFill="1" applyBorder="1" applyAlignment="1" applyProtection="1">
      <alignment horizontal="right" vertical="distributed" indent="1"/>
      <protection hidden="1"/>
    </xf>
    <xf numFmtId="38" fontId="52" fillId="6" borderId="31" xfId="0" applyNumberFormat="1" applyFont="1" applyFill="1" applyBorder="1" applyAlignment="1" applyProtection="1">
      <alignment horizontal="right" vertical="distributed" indent="1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 wrapText="1"/>
      <protection locked="0" hidden="1"/>
    </xf>
    <xf numFmtId="0" fontId="2" fillId="0" borderId="0" xfId="0" applyFont="1" applyProtection="1">
      <protection locked="0" hidden="1"/>
    </xf>
    <xf numFmtId="0" fontId="14" fillId="0" borderId="0" xfId="0" applyFont="1" applyAlignment="1" applyProtection="1">
      <alignment horizontal="left" vertical="distributed" indent="1"/>
      <protection hidden="1"/>
    </xf>
    <xf numFmtId="0" fontId="0" fillId="0" borderId="0" xfId="0" applyAlignment="1" applyProtection="1">
      <alignment horizontal="left" vertical="distributed" indent="1"/>
      <protection hidden="1"/>
    </xf>
    <xf numFmtId="0" fontId="12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 vertical="center" indent="1"/>
      <protection hidden="1"/>
    </xf>
    <xf numFmtId="0" fontId="55" fillId="0" borderId="0" xfId="0" applyFont="1" applyAlignment="1">
      <alignment vertical="center" wrapText="1"/>
    </xf>
    <xf numFmtId="0" fontId="55" fillId="0" borderId="0" xfId="0" applyFont="1" applyAlignment="1" applyProtection="1">
      <alignment vertical="center" wrapText="1"/>
      <protection hidden="1"/>
    </xf>
    <xf numFmtId="38" fontId="55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3" fontId="2" fillId="0" borderId="0" xfId="0" applyNumberFormat="1" applyFont="1" applyAlignment="1" applyProtection="1">
      <alignment wrapText="1"/>
      <protection hidden="1"/>
    </xf>
    <xf numFmtId="164" fontId="2" fillId="0" borderId="0" xfId="0" applyNumberFormat="1" applyFont="1" applyAlignment="1" applyProtection="1">
      <alignment wrapText="1"/>
      <protection hidden="1"/>
    </xf>
    <xf numFmtId="38" fontId="2" fillId="0" borderId="0" xfId="0" applyNumberFormat="1" applyFont="1" applyAlignment="1" applyProtection="1">
      <alignment wrapText="1"/>
      <protection hidden="1"/>
    </xf>
    <xf numFmtId="0" fontId="6" fillId="0" borderId="0" xfId="0" applyFont="1" applyAlignment="1" applyProtection="1">
      <alignment horizontal="left" vertical="distributed" wrapText="1"/>
      <protection hidden="1"/>
    </xf>
    <xf numFmtId="0" fontId="3" fillId="0" borderId="0" xfId="0" applyFont="1" applyAlignment="1" applyProtection="1">
      <alignment horizontal="left" vertical="distributed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14" fontId="2" fillId="0" borderId="0" xfId="0" applyNumberFormat="1" applyFont="1" applyAlignment="1" applyProtection="1">
      <alignment wrapText="1"/>
      <protection hidden="1"/>
    </xf>
    <xf numFmtId="165" fontId="7" fillId="0" borderId="0" xfId="0" applyNumberFormat="1" applyFont="1" applyAlignment="1" applyProtection="1">
      <alignment horizontal="left" wrapText="1"/>
      <protection hidden="1"/>
    </xf>
    <xf numFmtId="164" fontId="2" fillId="0" borderId="0" xfId="0" applyNumberFormat="1" applyFont="1" applyAlignment="1" applyProtection="1">
      <alignment horizontal="left" wrapText="1"/>
      <protection hidden="1"/>
    </xf>
    <xf numFmtId="38" fontId="50" fillId="0" borderId="0" xfId="0" applyNumberFormat="1" applyFont="1" applyAlignment="1" applyProtection="1">
      <alignment wrapText="1"/>
      <protection hidden="1"/>
    </xf>
    <xf numFmtId="40" fontId="4" fillId="0" borderId="0" xfId="0" applyNumberFormat="1" applyFont="1" applyAlignment="1" applyProtection="1">
      <alignment horizontal="right" wrapText="1"/>
      <protection hidden="1"/>
    </xf>
    <xf numFmtId="38" fontId="4" fillId="0" borderId="0" xfId="0" applyNumberFormat="1" applyFont="1" applyAlignment="1" applyProtection="1">
      <alignment wrapText="1"/>
      <protection hidden="1"/>
    </xf>
    <xf numFmtId="14" fontId="2" fillId="0" borderId="0" xfId="0" applyNumberFormat="1" applyFont="1" applyAlignment="1" applyProtection="1">
      <alignment horizontal="left" wrapText="1"/>
      <protection hidden="1"/>
    </xf>
    <xf numFmtId="165" fontId="29" fillId="0" borderId="0" xfId="0" applyNumberFormat="1" applyFont="1" applyAlignment="1" applyProtection="1">
      <alignment horizontal="left" wrapText="1"/>
      <protection hidden="1"/>
    </xf>
    <xf numFmtId="3" fontId="4" fillId="0" borderId="0" xfId="0" applyNumberFormat="1" applyFont="1" applyAlignment="1" applyProtection="1">
      <alignment vertical="top" wrapText="1"/>
      <protection hidden="1"/>
    </xf>
    <xf numFmtId="40" fontId="4" fillId="0" borderId="0" xfId="0" applyNumberFormat="1" applyFont="1" applyAlignment="1" applyProtection="1">
      <alignment horizontal="right" vertical="top" wrapText="1"/>
      <protection hidden="1"/>
    </xf>
    <xf numFmtId="164" fontId="2" fillId="0" borderId="0" xfId="0" applyNumberFormat="1" applyFont="1" applyAlignment="1" applyProtection="1">
      <alignment horizontal="left" vertical="top" wrapText="1"/>
      <protection hidden="1"/>
    </xf>
    <xf numFmtId="38" fontId="4" fillId="0" borderId="0" xfId="0" applyNumberFormat="1" applyFont="1" applyAlignment="1" applyProtection="1">
      <alignment vertical="top" wrapText="1"/>
      <protection hidden="1"/>
    </xf>
    <xf numFmtId="166" fontId="7" fillId="0" borderId="0" xfId="0" applyNumberFormat="1" applyFont="1" applyAlignment="1" applyProtection="1">
      <alignment horizontal="center" wrapText="1"/>
      <protection hidden="1"/>
    </xf>
    <xf numFmtId="166" fontId="7" fillId="0" borderId="0" xfId="0" applyNumberFormat="1" applyFont="1" applyAlignment="1" applyProtection="1">
      <alignment wrapText="1"/>
      <protection hidden="1"/>
    </xf>
    <xf numFmtId="0" fontId="8" fillId="0" borderId="0" xfId="0" applyFont="1" applyAlignment="1" applyProtection="1">
      <alignment horizontal="center" vertical="distributed" wrapText="1"/>
      <protection hidden="1"/>
    </xf>
    <xf numFmtId="0" fontId="9" fillId="0" borderId="0" xfId="0" applyFont="1" applyAlignment="1" applyProtection="1">
      <alignment vertical="distributed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38" fontId="4" fillId="0" borderId="0" xfId="0" applyNumberFormat="1" applyFont="1" applyAlignment="1" applyProtection="1">
      <alignment horizontal="right" vertical="distributed" wrapText="1"/>
      <protection hidden="1"/>
    </xf>
    <xf numFmtId="164" fontId="4" fillId="0" borderId="0" xfId="0" applyNumberFormat="1" applyFont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wrapText="1"/>
      <protection hidden="1"/>
    </xf>
    <xf numFmtId="0" fontId="37" fillId="0" borderId="50" xfId="0" applyFont="1" applyBorder="1" applyAlignment="1" applyProtection="1">
      <alignment wrapText="1"/>
      <protection hidden="1"/>
    </xf>
    <xf numFmtId="0" fontId="37" fillId="0" borderId="0" xfId="0" applyFont="1" applyAlignment="1" applyProtection="1">
      <alignment wrapText="1"/>
      <protection hidden="1"/>
    </xf>
    <xf numFmtId="0" fontId="55" fillId="0" borderId="0" xfId="0" applyFont="1" applyAlignment="1">
      <alignment horizontal="right" vertical="center" wrapText="1"/>
    </xf>
    <xf numFmtId="0" fontId="30" fillId="0" borderId="0" xfId="0" applyFont="1" applyAlignment="1" applyProtection="1">
      <alignment horizontal="center" wrapText="1"/>
      <protection hidden="1"/>
    </xf>
    <xf numFmtId="0" fontId="28" fillId="0" borderId="0" xfId="0" applyFont="1" applyAlignment="1" applyProtection="1">
      <alignment wrapText="1"/>
      <protection hidden="1"/>
    </xf>
    <xf numFmtId="0" fontId="26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14" xfId="0" applyFont="1" applyBorder="1" applyAlignment="1" applyProtection="1">
      <alignment wrapText="1"/>
      <protection hidden="1"/>
    </xf>
    <xf numFmtId="14" fontId="4" fillId="0" borderId="0" xfId="0" applyNumberFormat="1" applyFont="1" applyAlignment="1" applyProtection="1">
      <alignment horizontal="left" wrapText="1"/>
      <protection hidden="1"/>
    </xf>
    <xf numFmtId="0" fontId="4" fillId="0" borderId="5" xfId="0" applyFont="1" applyBorder="1" applyAlignment="1" applyProtection="1">
      <alignment horizontal="left" wrapText="1"/>
      <protection hidden="1"/>
    </xf>
    <xf numFmtId="0" fontId="2" fillId="0" borderId="5" xfId="0" applyFont="1" applyBorder="1" applyAlignment="1" applyProtection="1">
      <alignment horizontal="left" wrapText="1"/>
      <protection hidden="1"/>
    </xf>
    <xf numFmtId="38" fontId="4" fillId="0" borderId="5" xfId="0" applyNumberFormat="1" applyFont="1" applyBorder="1" applyAlignment="1" applyProtection="1">
      <alignment horizontal="right" vertical="distributed" wrapText="1"/>
      <protection hidden="1"/>
    </xf>
    <xf numFmtId="164" fontId="4" fillId="0" borderId="5" xfId="0" applyNumberFormat="1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center" vertical="distributed" wrapText="1"/>
      <protection hidden="1"/>
    </xf>
    <xf numFmtId="0" fontId="21" fillId="0" borderId="0" xfId="0" applyFont="1" applyAlignment="1" applyProtection="1">
      <alignment horizontal="left" vertical="distributed" wrapText="1"/>
      <protection hidden="1"/>
    </xf>
    <xf numFmtId="0" fontId="27" fillId="3" borderId="3" xfId="0" applyFont="1" applyFill="1" applyBorder="1" applyAlignment="1" applyProtection="1">
      <alignment horizontal="left" vertical="distributed" wrapText="1"/>
      <protection hidden="1"/>
    </xf>
    <xf numFmtId="0" fontId="27" fillId="3" borderId="7" xfId="0" applyFont="1" applyFill="1" applyBorder="1" applyAlignment="1" applyProtection="1">
      <alignment horizontal="left" vertical="distributed" wrapText="1"/>
      <protection hidden="1"/>
    </xf>
    <xf numFmtId="0" fontId="2" fillId="0" borderId="0" xfId="0" applyFont="1" applyAlignment="1" applyProtection="1">
      <alignment vertical="distributed" wrapText="1"/>
      <protection hidden="1"/>
    </xf>
    <xf numFmtId="38" fontId="1" fillId="0" borderId="0" xfId="0" applyNumberFormat="1" applyFont="1" applyAlignment="1" applyProtection="1">
      <alignment horizontal="right" vertical="distributed" wrapText="1"/>
      <protection hidden="1"/>
    </xf>
    <xf numFmtId="164" fontId="1" fillId="0" borderId="0" xfId="0" applyNumberFormat="1" applyFont="1" applyAlignment="1" applyProtection="1">
      <alignment wrapText="1"/>
      <protection hidden="1"/>
    </xf>
    <xf numFmtId="0" fontId="13" fillId="0" borderId="0" xfId="0" applyFont="1" applyAlignment="1" applyProtection="1">
      <alignment horizontal="center" wrapText="1"/>
      <protection hidden="1"/>
    </xf>
    <xf numFmtId="0" fontId="12" fillId="0" borderId="0" xfId="0" applyFont="1" applyAlignment="1" applyProtection="1">
      <alignment wrapText="1"/>
      <protection hidden="1"/>
    </xf>
    <xf numFmtId="0" fontId="12" fillId="0" borderId="0" xfId="0" applyFont="1" applyAlignment="1" applyProtection="1">
      <alignment horizontal="left" wrapText="1"/>
      <protection hidden="1"/>
    </xf>
    <xf numFmtId="3" fontId="12" fillId="0" borderId="0" xfId="0" applyNumberFormat="1" applyFont="1" applyAlignment="1" applyProtection="1">
      <alignment wrapText="1"/>
      <protection hidden="1"/>
    </xf>
    <xf numFmtId="164" fontId="12" fillId="0" borderId="0" xfId="0" applyNumberFormat="1" applyFont="1" applyAlignment="1" applyProtection="1">
      <alignment wrapText="1"/>
      <protection hidden="1"/>
    </xf>
    <xf numFmtId="38" fontId="12" fillId="0" borderId="0" xfId="0" applyNumberFormat="1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165" fontId="29" fillId="0" borderId="0" xfId="1" applyNumberFormat="1" applyFont="1" applyFill="1" applyAlignment="1" applyProtection="1">
      <alignment horizontal="left" wrapText="1"/>
      <protection hidden="1"/>
    </xf>
    <xf numFmtId="0" fontId="4" fillId="0" borderId="9" xfId="0" applyFont="1" applyBorder="1" applyAlignment="1" applyProtection="1">
      <alignment horizontal="left" wrapText="1"/>
      <protection hidden="1"/>
    </xf>
    <xf numFmtId="0" fontId="2" fillId="0" borderId="9" xfId="0" applyFont="1" applyBorder="1" applyAlignment="1" applyProtection="1">
      <alignment horizontal="left" wrapText="1"/>
      <protection hidden="1"/>
    </xf>
    <xf numFmtId="164" fontId="4" fillId="0" borderId="9" xfId="0" applyNumberFormat="1" applyFont="1" applyBorder="1" applyAlignment="1" applyProtection="1">
      <alignment horizontal="right" wrapText="1"/>
      <protection hidden="1"/>
    </xf>
    <xf numFmtId="38" fontId="4" fillId="0" borderId="9" xfId="0" applyNumberFormat="1" applyFont="1" applyBorder="1" applyAlignment="1" applyProtection="1">
      <alignment horizontal="right" vertical="distributed" wrapText="1"/>
      <protection hidden="1"/>
    </xf>
    <xf numFmtId="0" fontId="29" fillId="0" borderId="0" xfId="0" applyFont="1" applyAlignment="1" applyProtection="1">
      <alignment horizontal="center" wrapText="1"/>
      <protection hidden="1"/>
    </xf>
    <xf numFmtId="0" fontId="29" fillId="0" borderId="0" xfId="0" applyFont="1" applyAlignment="1" applyProtection="1">
      <alignment wrapText="1"/>
      <protection hidden="1"/>
    </xf>
    <xf numFmtId="38" fontId="1" fillId="0" borderId="0" xfId="0" applyNumberFormat="1" applyFont="1" applyAlignment="1" applyProtection="1">
      <alignment wrapText="1"/>
      <protection hidden="1"/>
    </xf>
    <xf numFmtId="0" fontId="37" fillId="3" borderId="37" xfId="0" applyFont="1" applyFill="1" applyBorder="1" applyAlignment="1" applyProtection="1">
      <alignment horizontal="left" vertical="center" wrapText="1" indent="1"/>
      <protection hidden="1"/>
    </xf>
    <xf numFmtId="0" fontId="37" fillId="3" borderId="38" xfId="0" applyFont="1" applyFill="1" applyBorder="1" applyAlignment="1" applyProtection="1">
      <alignment horizontal="left" vertical="center" wrapText="1" indent="1"/>
      <protection hidden="1"/>
    </xf>
    <xf numFmtId="38" fontId="4" fillId="0" borderId="0" xfId="0" applyNumberFormat="1" applyFont="1" applyAlignment="1" applyProtection="1">
      <alignment horizontal="right" vertical="distributed" wrapText="1" indent="1"/>
      <protection hidden="1"/>
    </xf>
    <xf numFmtId="38" fontId="4" fillId="0" borderId="5" xfId="0" applyNumberFormat="1" applyFont="1" applyBorder="1" applyAlignment="1" applyProtection="1">
      <alignment horizontal="right" vertical="distributed" wrapText="1" indent="1"/>
      <protection hidden="1"/>
    </xf>
    <xf numFmtId="164" fontId="4" fillId="0" borderId="0" xfId="0" applyNumberFormat="1" applyFont="1" applyAlignment="1" applyProtection="1">
      <alignment horizontal="right" wrapText="1" indent="1"/>
      <protection hidden="1"/>
    </xf>
    <xf numFmtId="0" fontId="4" fillId="0" borderId="0" xfId="0" applyFont="1" applyAlignment="1" applyProtection="1">
      <alignment horizontal="left" wrapText="1" indent="1"/>
      <protection hidden="1"/>
    </xf>
    <xf numFmtId="0" fontId="2" fillId="0" borderId="0" xfId="0" applyFont="1" applyAlignment="1" applyProtection="1">
      <alignment horizontal="left" wrapText="1" indent="1"/>
      <protection hidden="1"/>
    </xf>
    <xf numFmtId="14" fontId="4" fillId="0" borderId="0" xfId="0" applyNumberFormat="1" applyFont="1" applyAlignment="1" applyProtection="1">
      <alignment horizontal="left" wrapText="1" indent="1"/>
      <protection hidden="1"/>
    </xf>
    <xf numFmtId="0" fontId="4" fillId="0" borderId="5" xfId="0" applyFont="1" applyBorder="1" applyAlignment="1" applyProtection="1">
      <alignment horizontal="left" wrapText="1" indent="1"/>
      <protection hidden="1"/>
    </xf>
    <xf numFmtId="0" fontId="2" fillId="0" borderId="5" xfId="0" applyFont="1" applyBorder="1" applyAlignment="1" applyProtection="1">
      <alignment horizontal="left" wrapText="1" indent="1"/>
      <protection hidden="1"/>
    </xf>
    <xf numFmtId="0" fontId="4" fillId="0" borderId="0" xfId="0" applyFont="1" applyAlignment="1" applyProtection="1">
      <alignment vertical="center" wrapText="1"/>
      <protection hidden="1"/>
    </xf>
    <xf numFmtId="38" fontId="4" fillId="0" borderId="0" xfId="0" applyNumberFormat="1" applyFont="1" applyAlignment="1" applyProtection="1">
      <alignment horizontal="right" vertical="center" wrapText="1" indent="1"/>
      <protection hidden="1"/>
    </xf>
    <xf numFmtId="164" fontId="4" fillId="0" borderId="0" xfId="0" applyNumberFormat="1" applyFont="1" applyAlignment="1" applyProtection="1">
      <alignment horizontal="right" vertical="center" wrapText="1" indent="1"/>
      <protection hidden="1"/>
    </xf>
    <xf numFmtId="38" fontId="4" fillId="0" borderId="5" xfId="0" applyNumberFormat="1" applyFont="1" applyBorder="1" applyAlignment="1" applyProtection="1">
      <alignment horizontal="right" vertical="center" wrapText="1" indent="1"/>
      <protection hidden="1"/>
    </xf>
    <xf numFmtId="164" fontId="4" fillId="0" borderId="5" xfId="0" applyNumberFormat="1" applyFont="1" applyBorder="1" applyAlignment="1" applyProtection="1">
      <alignment horizontal="right" vertical="center" wrapText="1" indent="1"/>
      <protection hidden="1"/>
    </xf>
    <xf numFmtId="0" fontId="5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3" fontId="1" fillId="0" borderId="0" xfId="0" applyNumberFormat="1" applyFont="1" applyAlignment="1" applyProtection="1">
      <alignment horizontal="left"/>
      <protection hidden="1"/>
    </xf>
    <xf numFmtId="38" fontId="11" fillId="0" borderId="0" xfId="0" applyNumberFormat="1" applyFont="1" applyAlignment="1" applyProtection="1">
      <alignment horizontal="left"/>
      <protection hidden="1"/>
    </xf>
    <xf numFmtId="38" fontId="1" fillId="0" borderId="0" xfId="0" applyNumberFormat="1" applyFont="1" applyAlignment="1" applyProtection="1">
      <alignment horizontal="left"/>
      <protection hidden="1"/>
    </xf>
    <xf numFmtId="38" fontId="2" fillId="0" borderId="0" xfId="0" applyNumberFormat="1" applyFont="1" applyAlignment="1" applyProtection="1">
      <alignment horizontal="left"/>
      <protection hidden="1"/>
    </xf>
    <xf numFmtId="38" fontId="54" fillId="0" borderId="0" xfId="0" applyNumberFormat="1" applyFont="1" applyAlignment="1" applyProtection="1">
      <alignment horizontal="right" indent="1"/>
      <protection hidden="1"/>
    </xf>
    <xf numFmtId="0" fontId="1" fillId="0" borderId="0" xfId="0" applyFont="1" applyAlignment="1" applyProtection="1">
      <alignment vertical="distributed" wrapText="1"/>
      <protection hidden="1"/>
    </xf>
    <xf numFmtId="164" fontId="16" fillId="9" borderId="39" xfId="0" applyNumberFormat="1" applyFont="1" applyFill="1" applyBorder="1" applyAlignment="1" applyProtection="1">
      <alignment horizontal="right" vertical="center" wrapText="1" indent="1"/>
      <protection hidden="1"/>
    </xf>
    <xf numFmtId="0" fontId="16" fillId="9" borderId="39" xfId="0" applyFont="1" applyFill="1" applyBorder="1" applyAlignment="1" applyProtection="1">
      <alignment horizontal="right" vertical="center" wrapText="1" indent="1"/>
      <protection hidden="1"/>
    </xf>
    <xf numFmtId="38" fontId="57" fillId="9" borderId="11" xfId="0" applyNumberFormat="1" applyFont="1" applyFill="1" applyBorder="1" applyAlignment="1" applyProtection="1">
      <alignment horizontal="right" vertical="center" wrapText="1" indent="1"/>
      <protection hidden="1"/>
    </xf>
    <xf numFmtId="38" fontId="57" fillId="9" borderId="11" xfId="0" applyNumberFormat="1" applyFont="1" applyFill="1" applyBorder="1" applyAlignment="1" applyProtection="1">
      <alignment horizontal="right" vertical="distributed" wrapText="1" indent="1"/>
      <protection hidden="1"/>
    </xf>
    <xf numFmtId="0" fontId="16" fillId="9" borderId="37" xfId="0" applyFont="1" applyFill="1" applyBorder="1" applyAlignment="1" applyProtection="1">
      <alignment horizontal="left" vertical="center" wrapText="1" indent="1"/>
      <protection hidden="1"/>
    </xf>
    <xf numFmtId="0" fontId="16" fillId="9" borderId="39" xfId="0" applyFont="1" applyFill="1" applyBorder="1" applyAlignment="1" applyProtection="1">
      <alignment horizontal="left" vertical="center" wrapText="1" indent="1"/>
      <protection hidden="1"/>
    </xf>
    <xf numFmtId="38" fontId="16" fillId="9" borderId="38" xfId="0" applyNumberFormat="1" applyFont="1" applyFill="1" applyBorder="1" applyAlignment="1" applyProtection="1">
      <alignment horizontal="left" vertical="center" wrapText="1" indent="1"/>
      <protection hidden="1"/>
    </xf>
    <xf numFmtId="38" fontId="16" fillId="9" borderId="39" xfId="0" applyNumberFormat="1" applyFont="1" applyFill="1" applyBorder="1" applyAlignment="1" applyProtection="1">
      <alignment horizontal="right" vertical="distributed" wrapText="1" indent="1"/>
      <protection hidden="1"/>
    </xf>
    <xf numFmtId="38" fontId="16" fillId="9" borderId="39" xfId="0" applyNumberFormat="1" applyFont="1" applyFill="1" applyBorder="1" applyAlignment="1" applyProtection="1">
      <alignment horizontal="right" vertical="center" wrapText="1" indent="1"/>
      <protection hidden="1"/>
    </xf>
    <xf numFmtId="0" fontId="58" fillId="0" borderId="0" xfId="0" applyFont="1" applyAlignment="1">
      <alignment horizontal="left" vertical="center" wrapText="1"/>
    </xf>
    <xf numFmtId="166" fontId="60" fillId="0" borderId="0" xfId="0" applyNumberFormat="1" applyFont="1" applyAlignment="1" applyProtection="1">
      <alignment wrapText="1"/>
      <protection hidden="1"/>
    </xf>
    <xf numFmtId="166" fontId="7" fillId="0" borderId="0" xfId="0" applyNumberFormat="1" applyFont="1" applyAlignment="1" applyProtection="1">
      <alignment horizontal="right" wrapText="1"/>
      <protection hidden="1"/>
    </xf>
    <xf numFmtId="38" fontId="64" fillId="0" borderId="0" xfId="0" applyNumberFormat="1" applyFont="1" applyAlignment="1" applyProtection="1">
      <alignment horizontal="right" vertical="center" wrapText="1" indent="1"/>
      <protection hidden="1"/>
    </xf>
    <xf numFmtId="0" fontId="65" fillId="0" borderId="0" xfId="0" applyFont="1" applyAlignment="1" applyProtection="1">
      <alignment horizontal="right" vertical="distributed"/>
      <protection hidden="1"/>
    </xf>
    <xf numFmtId="0" fontId="0" fillId="0" borderId="0" xfId="0" quotePrefix="1" applyAlignment="1" applyProtection="1">
      <alignment horizontal="left" indent="1"/>
      <protection hidden="1"/>
    </xf>
    <xf numFmtId="0" fontId="0" fillId="0" borderId="0" xfId="0" applyAlignment="1">
      <alignment horizontal="left" indent="1"/>
    </xf>
    <xf numFmtId="0" fontId="0" fillId="0" borderId="0" xfId="0" applyAlignment="1" applyProtection="1">
      <alignment horizontal="left" vertical="center" indent="1"/>
      <protection hidden="1"/>
    </xf>
    <xf numFmtId="0" fontId="0" fillId="0" borderId="0" xfId="0" applyAlignment="1">
      <alignment horizontal="left" vertical="center" indent="1"/>
    </xf>
    <xf numFmtId="0" fontId="56" fillId="0" borderId="0" xfId="0" applyFont="1"/>
    <xf numFmtId="38" fontId="57" fillId="9" borderId="16" xfId="0" applyNumberFormat="1" applyFont="1" applyFill="1" applyBorder="1" applyAlignment="1" applyProtection="1">
      <alignment horizontal="right" vertical="distributed" wrapText="1" indent="1"/>
      <protection hidden="1"/>
    </xf>
    <xf numFmtId="38" fontId="16" fillId="9" borderId="38" xfId="0" applyNumberFormat="1" applyFont="1" applyFill="1" applyBorder="1" applyAlignment="1" applyProtection="1">
      <alignment horizontal="right" vertical="center" wrapText="1" indent="1"/>
      <protection hidden="1"/>
    </xf>
    <xf numFmtId="0" fontId="16" fillId="9" borderId="38" xfId="0" applyFont="1" applyFill="1" applyBorder="1" applyAlignment="1" applyProtection="1">
      <alignment horizontal="right" vertical="center" wrapText="1" indent="1"/>
      <protection hidden="1"/>
    </xf>
    <xf numFmtId="38" fontId="57" fillId="9" borderId="12" xfId="0" applyNumberFormat="1" applyFont="1" applyFill="1" applyBorder="1" applyAlignment="1" applyProtection="1">
      <alignment horizontal="right" vertical="center" wrapText="1" indent="1"/>
      <protection hidden="1"/>
    </xf>
    <xf numFmtId="38" fontId="57" fillId="9" borderId="7" xfId="0" applyNumberFormat="1" applyFont="1" applyFill="1" applyBorder="1" applyAlignment="1" applyProtection="1">
      <alignment horizontal="right" vertical="center" wrapText="1" indent="1"/>
      <protection hidden="1"/>
    </xf>
    <xf numFmtId="38" fontId="57" fillId="9" borderId="12" xfId="0" applyNumberFormat="1" applyFont="1" applyFill="1" applyBorder="1" applyAlignment="1" applyProtection="1">
      <alignment horizontal="right" vertical="distributed" wrapText="1" indent="1"/>
      <protection hidden="1"/>
    </xf>
    <xf numFmtId="38" fontId="57" fillId="9" borderId="7" xfId="0" applyNumberFormat="1" applyFont="1" applyFill="1" applyBorder="1" applyAlignment="1" applyProtection="1">
      <alignment horizontal="right" vertical="distributed" wrapText="1" indent="1"/>
      <protection hidden="1"/>
    </xf>
    <xf numFmtId="38" fontId="4" fillId="0" borderId="0" xfId="0" applyNumberFormat="1" applyFont="1" applyAlignment="1" applyProtection="1">
      <alignment horizontal="right" wrapText="1"/>
      <protection hidden="1"/>
    </xf>
    <xf numFmtId="38" fontId="4" fillId="0" borderId="0" xfId="0" applyNumberFormat="1" applyFont="1" applyAlignment="1" applyProtection="1">
      <alignment horizontal="right" vertical="top" wrapText="1"/>
      <protection hidden="1"/>
    </xf>
    <xf numFmtId="38" fontId="16" fillId="9" borderId="38" xfId="0" applyNumberFormat="1" applyFont="1" applyFill="1" applyBorder="1" applyAlignment="1" applyProtection="1">
      <alignment horizontal="right" vertical="distributed" wrapText="1" indent="1"/>
      <protection hidden="1"/>
    </xf>
    <xf numFmtId="38" fontId="2" fillId="0" borderId="0" xfId="0" applyNumberFormat="1" applyFont="1" applyAlignment="1" applyProtection="1">
      <alignment horizontal="right" indent="1"/>
      <protection hidden="1"/>
    </xf>
    <xf numFmtId="3" fontId="16" fillId="9" borderId="37" xfId="0" applyNumberFormat="1" applyFont="1" applyFill="1" applyBorder="1" applyAlignment="1" applyProtection="1">
      <alignment horizontal="right" vertical="center" wrapText="1" indent="1"/>
      <protection hidden="1"/>
    </xf>
    <xf numFmtId="3" fontId="16" fillId="9" borderId="38" xfId="0" applyNumberFormat="1" applyFont="1" applyFill="1" applyBorder="1" applyAlignment="1" applyProtection="1">
      <alignment horizontal="right" vertical="center" wrapText="1" indent="1"/>
      <protection hidden="1"/>
    </xf>
    <xf numFmtId="164" fontId="16" fillId="9" borderId="37" xfId="0" applyNumberFormat="1" applyFont="1" applyFill="1" applyBorder="1" applyAlignment="1" applyProtection="1">
      <alignment horizontal="right" vertical="center" wrapText="1" indent="1"/>
      <protection hidden="1"/>
    </xf>
    <xf numFmtId="0" fontId="16" fillId="9" borderId="37" xfId="0" applyFont="1" applyFill="1" applyBorder="1" applyAlignment="1" applyProtection="1">
      <alignment horizontal="right" vertical="center" wrapText="1" indent="1"/>
      <protection hidden="1"/>
    </xf>
    <xf numFmtId="38" fontId="57" fillId="9" borderId="3" xfId="0" applyNumberFormat="1" applyFont="1" applyFill="1" applyBorder="1" applyAlignment="1" applyProtection="1">
      <alignment horizontal="right" vertical="center" wrapText="1" indent="1"/>
      <protection hidden="1"/>
    </xf>
    <xf numFmtId="38" fontId="57" fillId="9" borderId="9" xfId="0" applyNumberFormat="1" applyFont="1" applyFill="1" applyBorder="1" applyAlignment="1" applyProtection="1">
      <alignment horizontal="right" vertical="center" wrapText="1" indent="1"/>
      <protection hidden="1"/>
    </xf>
    <xf numFmtId="38" fontId="57" fillId="9" borderId="3" xfId="0" applyNumberFormat="1" applyFont="1" applyFill="1" applyBorder="1" applyAlignment="1" applyProtection="1">
      <alignment horizontal="right" vertical="distributed" wrapText="1" indent="1"/>
      <protection hidden="1"/>
    </xf>
    <xf numFmtId="38" fontId="57" fillId="9" borderId="9" xfId="0" applyNumberFormat="1" applyFont="1" applyFill="1" applyBorder="1" applyAlignment="1" applyProtection="1">
      <alignment horizontal="right" vertical="distributed" wrapText="1" indent="1"/>
      <protection hidden="1"/>
    </xf>
    <xf numFmtId="38" fontId="57" fillId="9" borderId="36" xfId="0" applyNumberFormat="1" applyFont="1" applyFill="1" applyBorder="1" applyAlignment="1" applyProtection="1">
      <alignment horizontal="right" vertical="distributed" wrapText="1" indent="1"/>
      <protection hidden="1"/>
    </xf>
    <xf numFmtId="38" fontId="16" fillId="9" borderId="37" xfId="0" applyNumberFormat="1" applyFont="1" applyFill="1" applyBorder="1" applyAlignment="1" applyProtection="1">
      <alignment horizontal="right" vertical="distributed" wrapText="1" indent="1"/>
      <protection hidden="1"/>
    </xf>
    <xf numFmtId="38" fontId="16" fillId="9" borderId="37" xfId="0" applyNumberFormat="1" applyFont="1" applyFill="1" applyBorder="1" applyAlignment="1" applyProtection="1">
      <alignment horizontal="right" vertical="center" wrapText="1" indent="1"/>
      <protection hidden="1"/>
    </xf>
    <xf numFmtId="38" fontId="2" fillId="0" borderId="0" xfId="0" applyNumberFormat="1" applyFont="1" applyAlignment="1" applyProtection="1">
      <alignment horizontal="left" wrapText="1"/>
      <protection hidden="1"/>
    </xf>
    <xf numFmtId="38" fontId="2" fillId="0" borderId="0" xfId="0" applyNumberFormat="1" applyFont="1" applyAlignment="1" applyProtection="1">
      <alignment horizontal="left" vertical="top" wrapText="1"/>
      <protection hidden="1"/>
    </xf>
    <xf numFmtId="38" fontId="4" fillId="0" borderId="5" xfId="0" applyNumberFormat="1" applyFont="1" applyBorder="1" applyAlignment="1" applyProtection="1">
      <alignment horizontal="right" wrapText="1"/>
      <protection hidden="1"/>
    </xf>
    <xf numFmtId="38" fontId="4" fillId="0" borderId="0" xfId="0" applyNumberFormat="1" applyFont="1" applyAlignment="1" applyProtection="1">
      <alignment horizontal="right" wrapText="1" indent="1"/>
      <protection hidden="1"/>
    </xf>
    <xf numFmtId="38" fontId="4" fillId="0" borderId="5" xfId="0" applyNumberFormat="1" applyFont="1" applyBorder="1" applyAlignment="1" applyProtection="1">
      <alignment horizontal="right" wrapText="1" indent="1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4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5" fillId="0" borderId="0" xfId="0" applyFont="1" applyAlignment="1" applyProtection="1">
      <alignment horizontal="center" wrapText="1"/>
      <protection hidden="1"/>
    </xf>
    <xf numFmtId="0" fontId="55" fillId="0" borderId="0" xfId="0" applyFont="1" applyAlignment="1" applyProtection="1">
      <alignment wrapText="1"/>
      <protection hidden="1"/>
    </xf>
    <xf numFmtId="0" fontId="55" fillId="0" borderId="0" xfId="0" applyFont="1" applyAlignment="1" applyProtection="1">
      <alignment vertical="center" wrapText="1"/>
      <protection locked="0" hidden="1"/>
    </xf>
    <xf numFmtId="38" fontId="57" fillId="9" borderId="36" xfId="0" applyNumberFormat="1" applyFont="1" applyFill="1" applyBorder="1" applyAlignment="1" applyProtection="1">
      <alignment horizontal="right" vertical="center" wrapText="1" indent="1"/>
      <protection hidden="1"/>
    </xf>
    <xf numFmtId="38" fontId="57" fillId="9" borderId="52" xfId="0" applyNumberFormat="1" applyFont="1" applyFill="1" applyBorder="1" applyAlignment="1" applyProtection="1">
      <alignment horizontal="right" vertical="center" wrapText="1" indent="1"/>
      <protection hidden="1"/>
    </xf>
    <xf numFmtId="38" fontId="57" fillId="9" borderId="16" xfId="0" applyNumberFormat="1" applyFont="1" applyFill="1" applyBorder="1" applyAlignment="1" applyProtection="1">
      <alignment horizontal="right" vertical="center" wrapText="1" indent="1"/>
      <protection hidden="1"/>
    </xf>
    <xf numFmtId="38" fontId="57" fillId="9" borderId="52" xfId="0" applyNumberFormat="1" applyFont="1" applyFill="1" applyBorder="1" applyAlignment="1" applyProtection="1">
      <alignment horizontal="right" vertical="distributed" wrapText="1" indent="1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 wrapText="1"/>
      <protection locked="0" hidden="1"/>
    </xf>
    <xf numFmtId="0" fontId="55" fillId="0" borderId="0" xfId="0" applyFont="1" applyAlignment="1" applyProtection="1">
      <alignment horizontal="left" wrapText="1"/>
      <protection hidden="1"/>
    </xf>
    <xf numFmtId="38" fontId="55" fillId="0" borderId="0" xfId="0" applyNumberFormat="1" applyFont="1" applyAlignment="1" applyProtection="1">
      <alignment horizontal="right" vertical="center" wrapText="1" indent="1"/>
      <protection hidden="1"/>
    </xf>
    <xf numFmtId="164" fontId="55" fillId="0" borderId="0" xfId="0" applyNumberFormat="1" applyFont="1" applyAlignment="1" applyProtection="1">
      <alignment horizontal="right" vertical="center" wrapText="1" indent="1"/>
      <protection hidden="1"/>
    </xf>
    <xf numFmtId="165" fontId="10" fillId="10" borderId="2" xfId="0" applyNumberFormat="1" applyFont="1" applyFill="1" applyBorder="1" applyAlignment="1" applyProtection="1">
      <alignment horizontal="left" vertical="center" wrapText="1" indent="1"/>
      <protection hidden="1"/>
    </xf>
    <xf numFmtId="3" fontId="0" fillId="0" borderId="0" xfId="0" applyNumberFormat="1" applyAlignment="1" applyProtection="1">
      <alignment horizontal="right"/>
      <protection hidden="1"/>
    </xf>
    <xf numFmtId="0" fontId="66" fillId="0" borderId="0" xfId="1" applyFont="1" applyAlignment="1" applyProtection="1">
      <alignment horizontal="right" indent="1"/>
    </xf>
    <xf numFmtId="166" fontId="0" fillId="0" borderId="0" xfId="0" applyNumberFormat="1" applyProtection="1">
      <protection hidden="1"/>
    </xf>
    <xf numFmtId="38" fontId="67" fillId="0" borderId="0" xfId="0" applyNumberFormat="1" applyFont="1" applyAlignment="1" applyProtection="1">
      <alignment horizontal="right" vertical="distributed" wrapText="1"/>
      <protection hidden="1"/>
    </xf>
    <xf numFmtId="38" fontId="67" fillId="0" borderId="0" xfId="0" applyNumberFormat="1" applyFont="1" applyAlignment="1" applyProtection="1">
      <alignment horizontal="right" wrapText="1"/>
      <protection hidden="1"/>
    </xf>
    <xf numFmtId="0" fontId="55" fillId="8" borderId="10" xfId="0" applyFont="1" applyFill="1" applyBorder="1" applyAlignment="1" applyProtection="1">
      <alignment horizontal="left" vertical="center" wrapText="1" indent="1"/>
      <protection locked="0"/>
    </xf>
    <xf numFmtId="0" fontId="55" fillId="8" borderId="53" xfId="0" applyFont="1" applyFill="1" applyBorder="1" applyAlignment="1" applyProtection="1">
      <alignment horizontal="left" vertical="center" wrapText="1" indent="1"/>
      <protection locked="0"/>
    </xf>
    <xf numFmtId="0" fontId="55" fillId="8" borderId="56" xfId="0" applyFont="1" applyFill="1" applyBorder="1" applyAlignment="1" applyProtection="1">
      <alignment horizontal="left" vertical="center" wrapText="1" indent="1"/>
      <protection locked="0"/>
    </xf>
    <xf numFmtId="3" fontId="16" fillId="9" borderId="59" xfId="0" applyNumberFormat="1" applyFont="1" applyFill="1" applyBorder="1" applyAlignment="1" applyProtection="1">
      <alignment horizontal="right" vertical="center" wrapText="1" indent="1"/>
      <protection hidden="1"/>
    </xf>
    <xf numFmtId="3" fontId="16" fillId="9" borderId="60" xfId="0" applyNumberFormat="1" applyFont="1" applyFill="1" applyBorder="1" applyAlignment="1" applyProtection="1">
      <alignment horizontal="right" vertical="center" wrapText="1" indent="1"/>
      <protection hidden="1"/>
    </xf>
    <xf numFmtId="164" fontId="16" fillId="9" borderId="59" xfId="0" applyNumberFormat="1" applyFont="1" applyFill="1" applyBorder="1" applyAlignment="1" applyProtection="1">
      <alignment horizontal="right" vertical="center" wrapText="1" indent="1"/>
      <protection hidden="1"/>
    </xf>
    <xf numFmtId="38" fontId="16" fillId="9" borderId="61" xfId="0" applyNumberFormat="1" applyFont="1" applyFill="1" applyBorder="1" applyAlignment="1" applyProtection="1">
      <alignment horizontal="right" vertical="center" wrapText="1" indent="1"/>
      <protection hidden="1"/>
    </xf>
    <xf numFmtId="164" fontId="16" fillId="9" borderId="61" xfId="0" applyNumberFormat="1" applyFont="1" applyFill="1" applyBorder="1" applyAlignment="1" applyProtection="1">
      <alignment horizontal="right" vertical="center" wrapText="1" indent="1"/>
      <protection hidden="1"/>
    </xf>
    <xf numFmtId="38" fontId="16" fillId="9" borderId="60" xfId="0" applyNumberFormat="1" applyFont="1" applyFill="1" applyBorder="1" applyAlignment="1" applyProtection="1">
      <alignment horizontal="right" vertical="center" wrapText="1" indent="1"/>
      <protection hidden="1"/>
    </xf>
    <xf numFmtId="0" fontId="16" fillId="9" borderId="59" xfId="0" applyFont="1" applyFill="1" applyBorder="1" applyAlignment="1" applyProtection="1">
      <alignment horizontal="right" vertical="center" wrapText="1" indent="1"/>
      <protection hidden="1"/>
    </xf>
    <xf numFmtId="0" fontId="16" fillId="9" borderId="61" xfId="0" applyFont="1" applyFill="1" applyBorder="1" applyAlignment="1" applyProtection="1">
      <alignment horizontal="right" vertical="center" wrapText="1" indent="1"/>
      <protection hidden="1"/>
    </xf>
    <xf numFmtId="0" fontId="16" fillId="9" borderId="60" xfId="0" applyFont="1" applyFill="1" applyBorder="1" applyAlignment="1" applyProtection="1">
      <alignment horizontal="right" vertical="center" wrapText="1" indent="1"/>
      <protection hidden="1"/>
    </xf>
    <xf numFmtId="0" fontId="55" fillId="8" borderId="59" xfId="0" applyFont="1" applyFill="1" applyBorder="1" applyAlignment="1" applyProtection="1">
      <alignment horizontal="left" vertical="center" wrapText="1" indent="1"/>
      <protection locked="0"/>
    </xf>
    <xf numFmtId="1" fontId="68" fillId="6" borderId="0" xfId="0" applyNumberFormat="1" applyFont="1" applyFill="1" applyAlignment="1">
      <alignment horizontal="right" vertical="center" indent="1"/>
    </xf>
    <xf numFmtId="0" fontId="37" fillId="3" borderId="59" xfId="0" applyFont="1" applyFill="1" applyBorder="1" applyAlignment="1" applyProtection="1">
      <alignment horizontal="left" vertical="center" wrapText="1" indent="1"/>
      <protection hidden="1"/>
    </xf>
    <xf numFmtId="0" fontId="37" fillId="3" borderId="60" xfId="0" applyFont="1" applyFill="1" applyBorder="1" applyAlignment="1" applyProtection="1">
      <alignment horizontal="left" vertical="center" wrapText="1" indent="1"/>
      <protection hidden="1"/>
    </xf>
    <xf numFmtId="0" fontId="1" fillId="0" borderId="1" xfId="0" applyFont="1" applyBorder="1" applyAlignment="1" applyProtection="1">
      <alignment horizontal="right" indent="1"/>
      <protection locked="0"/>
    </xf>
    <xf numFmtId="0" fontId="2" fillId="0" borderId="0" xfId="0" applyFont="1" applyAlignment="1" applyProtection="1">
      <alignment horizontal="right" indent="1"/>
      <protection locked="0"/>
    </xf>
    <xf numFmtId="0" fontId="0" fillId="0" borderId="0" xfId="0" applyAlignment="1" applyProtection="1">
      <alignment horizontal="center" vertical="center"/>
      <protection locked="0" hidden="1"/>
    </xf>
    <xf numFmtId="0" fontId="2" fillId="0" borderId="1" xfId="0" applyFont="1" applyBorder="1" applyAlignment="1">
      <alignment horizontal="right" inden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 indent="1"/>
    </xf>
    <xf numFmtId="0" fontId="2" fillId="0" borderId="0" xfId="0" applyFont="1" applyAlignment="1">
      <alignment horizontal="left"/>
    </xf>
    <xf numFmtId="0" fontId="0" fillId="2" borderId="67" xfId="0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right" vertical="center" wrapText="1" indent="1"/>
      <protection hidden="1"/>
    </xf>
    <xf numFmtId="49" fontId="2" fillId="12" borderId="2" xfId="0" applyNumberFormat="1" applyFont="1" applyFill="1" applyBorder="1" applyAlignment="1" applyProtection="1">
      <alignment horizontal="left" vertical="center" indent="1"/>
      <protection locked="0"/>
    </xf>
    <xf numFmtId="0" fontId="56" fillId="0" borderId="0" xfId="0" applyFont="1" applyAlignment="1">
      <alignment horizontal="center"/>
    </xf>
    <xf numFmtId="0" fontId="55" fillId="11" borderId="64" xfId="0" applyFont="1" applyFill="1" applyBorder="1" applyAlignment="1" applyProtection="1">
      <alignment horizontal="left" wrapText="1"/>
      <protection hidden="1"/>
    </xf>
    <xf numFmtId="0" fontId="55" fillId="10" borderId="63" xfId="0" applyFont="1" applyFill="1" applyBorder="1" applyAlignment="1" applyProtection="1">
      <alignment horizontal="left" vertical="distributed" wrapText="1" indent="1"/>
      <protection hidden="1"/>
    </xf>
    <xf numFmtId="38" fontId="2" fillId="0" borderId="0" xfId="0" applyNumberFormat="1" applyFont="1" applyAlignment="1">
      <alignment horizontal="right" wrapText="1" indent="1"/>
    </xf>
    <xf numFmtId="38" fontId="2" fillId="0" borderId="0" xfId="0" applyNumberFormat="1" applyFont="1" applyAlignment="1" applyProtection="1">
      <alignment horizontal="right" wrapText="1" indent="1"/>
      <protection hidden="1"/>
    </xf>
    <xf numFmtId="166" fontId="2" fillId="0" borderId="0" xfId="0" applyNumberFormat="1" applyFont="1" applyAlignment="1" applyProtection="1">
      <alignment wrapText="1"/>
      <protection hidden="1"/>
    </xf>
    <xf numFmtId="166" fontId="3" fillId="0" borderId="0" xfId="0" applyNumberFormat="1" applyFont="1" applyAlignment="1" applyProtection="1">
      <alignment horizontal="left" vertical="distributed" wrapText="1"/>
      <protection hidden="1"/>
    </xf>
    <xf numFmtId="166" fontId="9" fillId="0" borderId="0" xfId="0" applyNumberFormat="1" applyFont="1" applyAlignment="1" applyProtection="1">
      <alignment vertical="distributed" wrapText="1"/>
      <protection hidden="1"/>
    </xf>
    <xf numFmtId="166" fontId="9" fillId="0" borderId="0" xfId="0" applyNumberFormat="1" applyFont="1" applyAlignment="1" applyProtection="1">
      <alignment wrapText="1"/>
      <protection hidden="1"/>
    </xf>
    <xf numFmtId="166" fontId="55" fillId="0" borderId="0" xfId="0" applyNumberFormat="1" applyFont="1" applyAlignment="1" applyProtection="1">
      <alignment vertical="center" wrapText="1"/>
      <protection hidden="1"/>
    </xf>
    <xf numFmtId="166" fontId="55" fillId="0" borderId="0" xfId="0" applyNumberFormat="1" applyFont="1" applyAlignment="1" applyProtection="1">
      <alignment wrapText="1"/>
      <protection hidden="1"/>
    </xf>
    <xf numFmtId="166" fontId="4" fillId="0" borderId="0" xfId="0" applyNumberFormat="1" applyFont="1" applyAlignment="1" applyProtection="1">
      <alignment wrapText="1"/>
      <protection hidden="1"/>
    </xf>
    <xf numFmtId="166" fontId="28" fillId="0" borderId="0" xfId="0" applyNumberFormat="1" applyFont="1" applyAlignment="1" applyProtection="1">
      <alignment wrapText="1"/>
      <protection hidden="1"/>
    </xf>
    <xf numFmtId="166" fontId="2" fillId="0" borderId="0" xfId="0" applyNumberFormat="1" applyFont="1" applyAlignment="1" applyProtection="1">
      <alignment vertical="distributed" wrapText="1"/>
      <protection hidden="1"/>
    </xf>
    <xf numFmtId="166" fontId="2" fillId="0" borderId="0" xfId="0" applyNumberFormat="1" applyFont="1" applyAlignment="1" applyProtection="1">
      <alignment horizontal="left"/>
      <protection hidden="1"/>
    </xf>
    <xf numFmtId="166" fontId="12" fillId="0" borderId="0" xfId="0" applyNumberFormat="1" applyFont="1" applyAlignment="1" applyProtection="1">
      <alignment wrapText="1"/>
      <protection hidden="1"/>
    </xf>
    <xf numFmtId="0" fontId="71" fillId="0" borderId="0" xfId="0" applyFont="1" applyAlignment="1" applyProtection="1">
      <alignment horizontal="right" vertical="center" wrapText="1" indent="1"/>
      <protection hidden="1"/>
    </xf>
    <xf numFmtId="0" fontId="34" fillId="0" borderId="0" xfId="0" applyFont="1" applyAlignment="1" applyProtection="1">
      <alignment horizontal="right" vertical="center" wrapText="1" indent="1"/>
      <protection hidden="1"/>
    </xf>
    <xf numFmtId="0" fontId="34" fillId="0" borderId="0" xfId="0" applyFont="1" applyAlignment="1" applyProtection="1">
      <alignment horizontal="right" wrapText="1" indent="1"/>
      <protection hidden="1"/>
    </xf>
    <xf numFmtId="0" fontId="34" fillId="0" borderId="0" xfId="0" applyFont="1" applyAlignment="1">
      <alignment horizontal="left" vertical="center" indent="2"/>
    </xf>
    <xf numFmtId="0" fontId="9" fillId="0" borderId="0" xfId="0" applyFont="1"/>
    <xf numFmtId="0" fontId="55" fillId="8" borderId="68" xfId="0" applyFont="1" applyFill="1" applyBorder="1" applyAlignment="1" applyProtection="1">
      <alignment horizontal="left" vertical="center" wrapText="1" indent="1"/>
      <protection locked="0"/>
    </xf>
    <xf numFmtId="0" fontId="72" fillId="0" borderId="0" xfId="0" applyFont="1" applyAlignment="1">
      <alignment horizontal="right" vertical="center"/>
    </xf>
    <xf numFmtId="167" fontId="56" fillId="12" borderId="2" xfId="0" applyNumberFormat="1" applyFont="1" applyFill="1" applyBorder="1" applyAlignment="1" applyProtection="1">
      <alignment horizontal="left" vertical="center" wrapText="1" indent="1"/>
      <protection locked="0"/>
    </xf>
    <xf numFmtId="167" fontId="2" fillId="0" borderId="0" xfId="0" applyNumberFormat="1" applyFont="1" applyAlignment="1">
      <alignment horizontal="left" wrapText="1" indent="1"/>
    </xf>
    <xf numFmtId="167" fontId="2" fillId="0" borderId="0" xfId="0" applyNumberFormat="1" applyFont="1" applyAlignment="1" applyProtection="1">
      <alignment horizontal="left" wrapText="1" indent="1"/>
      <protection hidden="1"/>
    </xf>
    <xf numFmtId="167" fontId="2" fillId="0" borderId="0" xfId="0" applyNumberFormat="1" applyFont="1" applyAlignment="1" applyProtection="1">
      <alignment horizontal="left" indent="1"/>
      <protection hidden="1"/>
    </xf>
    <xf numFmtId="166" fontId="2" fillId="0" borderId="0" xfId="0" applyNumberFormat="1" applyFont="1" applyAlignment="1" applyProtection="1">
      <alignment horizontal="right" wrapText="1"/>
      <protection hidden="1"/>
    </xf>
    <xf numFmtId="166" fontId="65" fillId="0" borderId="0" xfId="0" applyNumberFormat="1" applyFont="1" applyAlignment="1" applyProtection="1">
      <alignment horizontal="right" vertical="distributed" wrapText="1"/>
      <protection hidden="1"/>
    </xf>
    <xf numFmtId="166" fontId="9" fillId="0" borderId="0" xfId="0" applyNumberFormat="1" applyFont="1" applyAlignment="1" applyProtection="1">
      <alignment horizontal="right" vertical="distributed" wrapText="1"/>
      <protection hidden="1"/>
    </xf>
    <xf numFmtId="166" fontId="9" fillId="0" borderId="0" xfId="0" applyNumberFormat="1" applyFont="1" applyAlignment="1" applyProtection="1">
      <alignment horizontal="right" wrapText="1"/>
      <protection hidden="1"/>
    </xf>
    <xf numFmtId="166" fontId="55" fillId="0" borderId="0" xfId="0" applyNumberFormat="1" applyFont="1" applyAlignment="1" applyProtection="1">
      <alignment horizontal="right" vertical="center" wrapText="1"/>
      <protection hidden="1"/>
    </xf>
    <xf numFmtId="166" fontId="2" fillId="0" borderId="0" xfId="0" applyNumberFormat="1" applyFont="1" applyAlignment="1" applyProtection="1">
      <alignment horizontal="right"/>
      <protection hidden="1"/>
    </xf>
    <xf numFmtId="166" fontId="12" fillId="0" borderId="0" xfId="0" applyNumberFormat="1" applyFont="1" applyAlignment="1" applyProtection="1">
      <alignment horizontal="right" wrapText="1"/>
      <protection hidden="1"/>
    </xf>
    <xf numFmtId="166" fontId="55" fillId="0" borderId="0" xfId="0" applyNumberFormat="1" applyFont="1" applyAlignment="1" applyProtection="1">
      <alignment horizontal="right" wrapText="1"/>
      <protection hidden="1"/>
    </xf>
    <xf numFmtId="0" fontId="55" fillId="11" borderId="64" xfId="0" applyFont="1" applyFill="1" applyBorder="1" applyAlignment="1" applyProtection="1">
      <alignment horizontal="left" wrapText="1" indent="1"/>
      <protection hidden="1"/>
    </xf>
    <xf numFmtId="49" fontId="2" fillId="0" borderId="0" xfId="0" applyNumberFormat="1" applyFont="1" applyAlignment="1" applyProtection="1">
      <alignment wrapText="1"/>
      <protection hidden="1"/>
    </xf>
    <xf numFmtId="49" fontId="2" fillId="0" borderId="0" xfId="0" applyNumberFormat="1" applyFont="1" applyAlignment="1" applyProtection="1">
      <alignment horizontal="right" wrapText="1" indent="1"/>
      <protection hidden="1"/>
    </xf>
    <xf numFmtId="49" fontId="1" fillId="0" borderId="0" xfId="0" applyNumberFormat="1" applyFont="1" applyAlignment="1" applyProtection="1">
      <alignment horizontal="left" wrapText="1"/>
      <protection hidden="1"/>
    </xf>
    <xf numFmtId="49" fontId="4" fillId="6" borderId="26" xfId="0" applyNumberFormat="1" applyFont="1" applyFill="1" applyBorder="1" applyAlignment="1" applyProtection="1">
      <alignment horizontal="left" vertical="distributed" wrapText="1"/>
      <protection hidden="1"/>
    </xf>
    <xf numFmtId="49" fontId="46" fillId="6" borderId="26" xfId="0" applyNumberFormat="1" applyFont="1" applyFill="1" applyBorder="1" applyAlignment="1" applyProtection="1">
      <alignment horizontal="right" vertical="center" wrapText="1" indent="1"/>
      <protection hidden="1"/>
    </xf>
    <xf numFmtId="49" fontId="41" fillId="6" borderId="26" xfId="0" applyNumberFormat="1" applyFont="1" applyFill="1" applyBorder="1" applyAlignment="1" applyProtection="1">
      <alignment horizontal="left" vertical="distributed" wrapText="1"/>
      <protection hidden="1"/>
    </xf>
    <xf numFmtId="49" fontId="42" fillId="6" borderId="26" xfId="0" applyNumberFormat="1" applyFont="1" applyFill="1" applyBorder="1" applyAlignment="1" applyProtection="1">
      <alignment horizontal="left" wrapText="1"/>
      <protection hidden="1"/>
    </xf>
    <xf numFmtId="49" fontId="41" fillId="6" borderId="26" xfId="0" applyNumberFormat="1" applyFont="1" applyFill="1" applyBorder="1" applyAlignment="1" applyProtection="1">
      <alignment horizontal="left" wrapText="1"/>
      <protection hidden="1"/>
    </xf>
    <xf numFmtId="49" fontId="43" fillId="6" borderId="26" xfId="0" applyNumberFormat="1" applyFont="1" applyFill="1" applyBorder="1" applyAlignment="1" applyProtection="1">
      <alignment horizontal="left" vertical="distributed" wrapText="1"/>
      <protection hidden="1"/>
    </xf>
    <xf numFmtId="49" fontId="4" fillId="0" borderId="0" xfId="0" applyNumberFormat="1" applyFont="1" applyAlignment="1" applyProtection="1">
      <alignment horizontal="left" wrapText="1"/>
      <protection hidden="1"/>
    </xf>
    <xf numFmtId="49" fontId="12" fillId="0" borderId="0" xfId="0" applyNumberFormat="1" applyFont="1" applyAlignment="1" applyProtection="1">
      <alignment horizontal="left"/>
      <protection hidden="1"/>
    </xf>
    <xf numFmtId="49" fontId="12" fillId="0" borderId="0" xfId="0" applyNumberFormat="1" applyFont="1" applyAlignment="1" applyProtection="1">
      <alignment horizontal="left" wrapText="1"/>
      <protection hidden="1"/>
    </xf>
    <xf numFmtId="49" fontId="12" fillId="0" borderId="0" xfId="0" applyNumberFormat="1" applyFont="1" applyAlignment="1" applyProtection="1">
      <alignment wrapText="1"/>
      <protection hidden="1"/>
    </xf>
    <xf numFmtId="49" fontId="4" fillId="0" borderId="0" xfId="0" applyNumberFormat="1" applyFont="1" applyAlignment="1" applyProtection="1">
      <alignment horizontal="left" vertical="distributed" wrapText="1"/>
      <protection hidden="1"/>
    </xf>
    <xf numFmtId="49" fontId="29" fillId="6" borderId="26" xfId="0" applyNumberFormat="1" applyFont="1" applyFill="1" applyBorder="1" applyAlignment="1" applyProtection="1">
      <alignment horizontal="left" vertical="distributed" wrapText="1"/>
      <protection hidden="1"/>
    </xf>
    <xf numFmtId="49" fontId="12" fillId="0" borderId="32" xfId="0" applyNumberFormat="1" applyFont="1" applyBorder="1" applyAlignment="1" applyProtection="1">
      <alignment horizontal="left" wrapText="1"/>
      <protection hidden="1"/>
    </xf>
    <xf numFmtId="49" fontId="69" fillId="6" borderId="26" xfId="0" applyNumberFormat="1" applyFont="1" applyFill="1" applyBorder="1" applyAlignment="1" applyProtection="1">
      <alignment horizontal="left" vertical="distributed" wrapText="1"/>
      <protection hidden="1"/>
    </xf>
    <xf numFmtId="49" fontId="70" fillId="6" borderId="26" xfId="0" applyNumberFormat="1" applyFont="1" applyFill="1" applyBorder="1" applyAlignment="1" applyProtection="1">
      <alignment horizontal="right" vertical="center" wrapText="1" indent="1"/>
      <protection hidden="1"/>
    </xf>
    <xf numFmtId="49" fontId="69" fillId="0" borderId="32" xfId="0" applyNumberFormat="1" applyFont="1" applyBorder="1" applyAlignment="1" applyProtection="1">
      <alignment horizontal="left" wrapText="1"/>
      <protection hidden="1"/>
    </xf>
    <xf numFmtId="49" fontId="69" fillId="0" borderId="0" xfId="0" applyNumberFormat="1" applyFont="1" applyAlignment="1" applyProtection="1">
      <alignment horizontal="left" wrapText="1"/>
      <protection hidden="1"/>
    </xf>
    <xf numFmtId="49" fontId="69" fillId="0" borderId="0" xfId="0" applyNumberFormat="1" applyFont="1" applyAlignment="1" applyProtection="1">
      <alignment wrapText="1"/>
      <protection hidden="1"/>
    </xf>
    <xf numFmtId="3" fontId="29" fillId="0" borderId="0" xfId="1" applyNumberFormat="1" applyFont="1" applyFill="1" applyAlignment="1" applyProtection="1">
      <alignment horizontal="left" wrapText="1"/>
      <protection hidden="1"/>
    </xf>
    <xf numFmtId="3" fontId="29" fillId="0" borderId="0" xfId="1" applyNumberFormat="1" applyFont="1" applyFill="1" applyAlignment="1" applyProtection="1">
      <alignment wrapText="1"/>
      <protection hidden="1"/>
    </xf>
    <xf numFmtId="38" fontId="29" fillId="0" borderId="0" xfId="1" applyNumberFormat="1" applyFont="1" applyFill="1" applyAlignment="1" applyProtection="1">
      <alignment horizontal="left" wrapText="1"/>
      <protection hidden="1"/>
    </xf>
    <xf numFmtId="38" fontId="29" fillId="0" borderId="0" xfId="1" applyNumberFormat="1" applyFont="1" applyFill="1" applyAlignment="1" applyProtection="1">
      <alignment wrapText="1"/>
      <protection hidden="1"/>
    </xf>
    <xf numFmtId="38" fontId="16" fillId="9" borderId="40" xfId="0" applyNumberFormat="1" applyFont="1" applyFill="1" applyBorder="1" applyAlignment="1" applyProtection="1">
      <alignment horizontal="right" vertical="center" wrapText="1" indent="1"/>
      <protection hidden="1"/>
    </xf>
    <xf numFmtId="0" fontId="55" fillId="8" borderId="54" xfId="1" applyNumberFormat="1" applyFont="1" applyFill="1" applyBorder="1" applyAlignment="1" applyProtection="1">
      <alignment horizontal="left" vertical="center" wrapText="1" indent="1"/>
      <protection locked="0"/>
    </xf>
    <xf numFmtId="0" fontId="55" fillId="8" borderId="15" xfId="1" applyNumberFormat="1" applyFont="1" applyFill="1" applyBorder="1" applyAlignment="1" applyProtection="1">
      <alignment horizontal="left" vertical="center" wrapText="1" indent="1"/>
      <protection locked="0"/>
    </xf>
    <xf numFmtId="0" fontId="55" fillId="8" borderId="69" xfId="1" applyNumberFormat="1" applyFont="1" applyFill="1" applyBorder="1" applyAlignment="1" applyProtection="1">
      <alignment horizontal="left" vertical="center" wrapText="1" indent="1"/>
      <protection locked="0"/>
    </xf>
    <xf numFmtId="0" fontId="55" fillId="8" borderId="60" xfId="1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 horizontal="left" wrapText="1" indent="1"/>
    </xf>
    <xf numFmtId="0" fontId="38" fillId="0" borderId="0" xfId="0" applyFont="1" applyAlignment="1" applyProtection="1">
      <alignment horizontal="right" indent="1"/>
      <protection hidden="1"/>
    </xf>
    <xf numFmtId="49" fontId="38" fillId="0" borderId="0" xfId="0" applyNumberFormat="1" applyFont="1" applyAlignment="1" applyProtection="1">
      <alignment horizontal="right" wrapText="1" indent="1"/>
      <protection hidden="1"/>
    </xf>
    <xf numFmtId="0" fontId="73" fillId="0" borderId="0" xfId="0" applyFont="1" applyAlignment="1" applyProtection="1">
      <alignment horizontal="center" wrapText="1"/>
      <protection hidden="1"/>
    </xf>
    <xf numFmtId="166" fontId="55" fillId="0" borderId="0" xfId="0" applyNumberFormat="1" applyFont="1" applyAlignment="1" applyProtection="1">
      <alignment horizontal="center" vertical="center" wrapText="1"/>
      <protection hidden="1"/>
    </xf>
    <xf numFmtId="166" fontId="69" fillId="6" borderId="26" xfId="0" applyNumberFormat="1" applyFont="1" applyFill="1" applyBorder="1" applyAlignment="1" applyProtection="1">
      <alignment horizontal="right" vertical="center" wrapText="1" indent="1"/>
      <protection hidden="1"/>
    </xf>
    <xf numFmtId="1" fontId="41" fillId="6" borderId="26" xfId="0" applyNumberFormat="1" applyFont="1" applyFill="1" applyBorder="1" applyAlignment="1" applyProtection="1">
      <alignment horizontal="left" vertical="distributed" wrapText="1"/>
      <protection hidden="1"/>
    </xf>
    <xf numFmtId="1" fontId="41" fillId="6" borderId="26" xfId="0" applyNumberFormat="1" applyFont="1" applyFill="1" applyBorder="1" applyAlignment="1" applyProtection="1">
      <alignment horizontal="left" wrapText="1"/>
      <protection hidden="1"/>
    </xf>
    <xf numFmtId="1" fontId="46" fillId="6" borderId="26" xfId="0" applyNumberFormat="1" applyFont="1" applyFill="1" applyBorder="1" applyAlignment="1" applyProtection="1">
      <alignment horizontal="right" vertical="center" wrapText="1" indent="1"/>
      <protection hidden="1"/>
    </xf>
    <xf numFmtId="1" fontId="2" fillId="0" borderId="0" xfId="0" applyNumberFormat="1" applyFont="1" applyAlignment="1" applyProtection="1">
      <alignment wrapText="1"/>
      <protection hidden="1"/>
    </xf>
    <xf numFmtId="1" fontId="38" fillId="0" borderId="0" xfId="0" applyNumberFormat="1" applyFont="1" applyAlignment="1" applyProtection="1">
      <alignment horizontal="right" wrapText="1" indent="1"/>
      <protection hidden="1"/>
    </xf>
    <xf numFmtId="1" fontId="2" fillId="0" borderId="0" xfId="0" applyNumberFormat="1" applyFont="1" applyAlignment="1" applyProtection="1">
      <alignment horizontal="right" wrapText="1" indent="1"/>
      <protection hidden="1"/>
    </xf>
    <xf numFmtId="1" fontId="1" fillId="0" borderId="0" xfId="0" applyNumberFormat="1" applyFont="1" applyAlignment="1" applyProtection="1">
      <alignment horizontal="left" wrapText="1"/>
      <protection hidden="1"/>
    </xf>
    <xf numFmtId="1" fontId="4" fillId="6" borderId="26" xfId="0" applyNumberFormat="1" applyFont="1" applyFill="1" applyBorder="1" applyAlignment="1" applyProtection="1">
      <alignment horizontal="left" vertical="distributed" wrapText="1"/>
      <protection hidden="1"/>
    </xf>
    <xf numFmtId="1" fontId="55" fillId="6" borderId="26" xfId="0" applyNumberFormat="1" applyFont="1" applyFill="1" applyBorder="1" applyAlignment="1" applyProtection="1">
      <alignment horizontal="left" vertical="distributed" wrapText="1"/>
      <protection hidden="1"/>
    </xf>
    <xf numFmtId="1" fontId="42" fillId="6" borderId="26" xfId="0" applyNumberFormat="1" applyFont="1" applyFill="1" applyBorder="1" applyAlignment="1" applyProtection="1">
      <alignment horizontal="left" wrapText="1"/>
      <protection hidden="1"/>
    </xf>
    <xf numFmtId="1" fontId="43" fillId="6" borderId="26" xfId="0" applyNumberFormat="1" applyFont="1" applyFill="1" applyBorder="1" applyAlignment="1" applyProtection="1">
      <alignment horizontal="left" vertical="distributed" wrapText="1"/>
      <protection hidden="1"/>
    </xf>
    <xf numFmtId="1" fontId="43" fillId="6" borderId="26" xfId="0" applyNumberFormat="1" applyFont="1" applyFill="1" applyBorder="1" applyAlignment="1" applyProtection="1">
      <alignment horizontal="left" wrapText="1"/>
      <protection hidden="1"/>
    </xf>
    <xf numFmtId="1" fontId="44" fillId="6" borderId="27" xfId="0" applyNumberFormat="1" applyFont="1" applyFill="1" applyBorder="1" applyAlignment="1" applyProtection="1">
      <alignment horizontal="right" vertical="distributed" wrapText="1" indent="1"/>
      <protection hidden="1"/>
    </xf>
    <xf numFmtId="1" fontId="55" fillId="0" borderId="0" xfId="0" applyNumberFormat="1" applyFont="1" applyAlignment="1" applyProtection="1">
      <alignment horizontal="left" vertical="distributed" wrapText="1"/>
      <protection hidden="1"/>
    </xf>
    <xf numFmtId="1" fontId="4" fillId="0" borderId="0" xfId="0" applyNumberFormat="1" applyFont="1" applyAlignment="1" applyProtection="1">
      <alignment horizontal="left" wrapText="1"/>
      <protection hidden="1"/>
    </xf>
    <xf numFmtId="1" fontId="12" fillId="0" borderId="0" xfId="0" applyNumberFormat="1" applyFont="1" applyAlignment="1" applyProtection="1">
      <alignment horizontal="left"/>
      <protection hidden="1"/>
    </xf>
    <xf numFmtId="1" fontId="12" fillId="0" borderId="0" xfId="0" applyNumberFormat="1" applyFont="1" applyAlignment="1" applyProtection="1">
      <alignment horizontal="left" wrapText="1"/>
      <protection hidden="1"/>
    </xf>
    <xf numFmtId="1" fontId="12" fillId="0" borderId="0" xfId="0" applyNumberFormat="1" applyFont="1" applyAlignment="1" applyProtection="1">
      <alignment wrapText="1"/>
      <protection hidden="1"/>
    </xf>
    <xf numFmtId="38" fontId="67" fillId="11" borderId="3" xfId="0" applyNumberFormat="1" applyFont="1" applyFill="1" applyBorder="1" applyAlignment="1" applyProtection="1">
      <alignment horizontal="right" vertical="center" wrapText="1" indent="1"/>
      <protection hidden="1"/>
    </xf>
    <xf numFmtId="38" fontId="67" fillId="11" borderId="12" xfId="0" applyNumberFormat="1" applyFont="1" applyFill="1" applyBorder="1" applyAlignment="1" applyProtection="1">
      <alignment horizontal="right" vertical="center" wrapText="1" indent="1"/>
      <protection hidden="1"/>
    </xf>
    <xf numFmtId="38" fontId="67" fillId="11" borderId="9" xfId="0" applyNumberFormat="1" applyFont="1" applyFill="1" applyBorder="1" applyAlignment="1" applyProtection="1">
      <alignment horizontal="right" vertical="center" wrapText="1" indent="1"/>
      <protection hidden="1"/>
    </xf>
    <xf numFmtId="38" fontId="67" fillId="11" borderId="11" xfId="0" applyNumberFormat="1" applyFont="1" applyFill="1" applyBorder="1" applyAlignment="1" applyProtection="1">
      <alignment horizontal="right" vertical="center" wrapText="1" indent="1"/>
      <protection hidden="1"/>
    </xf>
    <xf numFmtId="38" fontId="67" fillId="11" borderId="7" xfId="0" applyNumberFormat="1" applyFont="1" applyFill="1" applyBorder="1" applyAlignment="1" applyProtection="1">
      <alignment horizontal="right" vertical="center" wrapText="1" indent="1"/>
      <protection hidden="1"/>
    </xf>
    <xf numFmtId="0" fontId="55" fillId="11" borderId="4" xfId="0" applyFont="1" applyFill="1" applyBorder="1" applyAlignment="1" applyProtection="1">
      <alignment horizontal="left" wrapText="1"/>
      <protection hidden="1"/>
    </xf>
    <xf numFmtId="0" fontId="55" fillId="10" borderId="71" xfId="0" applyFont="1" applyFill="1" applyBorder="1" applyAlignment="1" applyProtection="1">
      <alignment horizontal="left" vertical="distributed" wrapText="1" indent="1"/>
      <protection hidden="1"/>
    </xf>
    <xf numFmtId="0" fontId="55" fillId="11" borderId="4" xfId="0" applyFont="1" applyFill="1" applyBorder="1" applyAlignment="1" applyProtection="1">
      <alignment horizontal="left" wrapText="1" indent="1"/>
      <protection hidden="1"/>
    </xf>
    <xf numFmtId="0" fontId="55" fillId="8" borderId="0" xfId="0" applyFont="1" applyFill="1" applyAlignment="1" applyProtection="1">
      <alignment vertical="center" wrapText="1"/>
      <protection hidden="1"/>
    </xf>
    <xf numFmtId="0" fontId="46" fillId="6" borderId="26" xfId="0" applyFont="1" applyFill="1" applyBorder="1" applyAlignment="1" applyProtection="1">
      <alignment horizontal="right" vertical="center" wrapText="1" indent="1"/>
      <protection hidden="1"/>
    </xf>
    <xf numFmtId="0" fontId="74" fillId="6" borderId="27" xfId="0" applyFont="1" applyFill="1" applyBorder="1" applyAlignment="1" applyProtection="1">
      <alignment horizontal="right" vertical="distributed" wrapText="1" indent="1"/>
      <protection hidden="1"/>
    </xf>
    <xf numFmtId="0" fontId="74" fillId="6" borderId="27" xfId="0" applyFont="1" applyFill="1" applyBorder="1" applyAlignment="1" applyProtection="1">
      <alignment horizontal="right" vertical="center" wrapText="1" indent="1"/>
      <protection hidden="1"/>
    </xf>
    <xf numFmtId="0" fontId="16" fillId="0" borderId="0" xfId="0" applyFont="1" applyAlignment="1" applyProtection="1">
      <alignment wrapText="1"/>
      <protection locked="0" hidden="1"/>
    </xf>
    <xf numFmtId="38" fontId="16" fillId="0" borderId="0" xfId="0" applyNumberFormat="1" applyFont="1" applyAlignment="1" applyProtection="1">
      <alignment wrapText="1"/>
      <protection hidden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 applyProtection="1">
      <alignment horizontal="right"/>
      <protection locked="0"/>
    </xf>
    <xf numFmtId="0" fontId="78" fillId="0" borderId="0" xfId="0" applyFont="1" applyAlignment="1">
      <alignment horizontal="right" indent="1"/>
    </xf>
    <xf numFmtId="0" fontId="55" fillId="8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75" fillId="0" borderId="0" xfId="0" applyFont="1" applyAlignment="1">
      <alignment horizontal="left" vertical="center" indent="3"/>
    </xf>
    <xf numFmtId="167" fontId="56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0" fontId="75" fillId="0" borderId="0" xfId="0" applyFont="1" applyAlignment="1">
      <alignment horizontal="left" vertical="center" indent="1"/>
    </xf>
    <xf numFmtId="167" fontId="56" fillId="11" borderId="55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11" borderId="13" xfId="0" applyNumberFormat="1" applyFont="1" applyFill="1" applyBorder="1" applyAlignment="1" applyProtection="1">
      <alignment horizontal="right" vertical="center" wrapText="1" indent="1"/>
      <protection locked="0"/>
    </xf>
    <xf numFmtId="38" fontId="56" fillId="10" borderId="4" xfId="0" applyNumberFormat="1" applyFont="1" applyFill="1" applyBorder="1" applyAlignment="1" applyProtection="1">
      <alignment horizontal="right" vertical="center" wrapText="1" indent="1"/>
      <protection hidden="1"/>
    </xf>
    <xf numFmtId="38" fontId="56" fillId="10" borderId="71" xfId="0" applyNumberFormat="1" applyFont="1" applyFill="1" applyBorder="1" applyAlignment="1" applyProtection="1">
      <alignment horizontal="right" vertical="center" wrapText="1" indent="1"/>
      <protection hidden="1"/>
    </xf>
    <xf numFmtId="164" fontId="56" fillId="10" borderId="4" xfId="0" applyNumberFormat="1" applyFont="1" applyFill="1" applyBorder="1" applyAlignment="1" applyProtection="1">
      <alignment horizontal="right" vertical="center" wrapText="1" indent="1"/>
      <protection hidden="1"/>
    </xf>
    <xf numFmtId="38" fontId="56" fillId="10" borderId="5" xfId="0" applyNumberFormat="1" applyFont="1" applyFill="1" applyBorder="1" applyAlignment="1" applyProtection="1">
      <alignment horizontal="right" vertical="center" wrapText="1" indent="1"/>
      <protection hidden="1"/>
    </xf>
    <xf numFmtId="164" fontId="56" fillId="10" borderId="72" xfId="0" applyNumberFormat="1" applyFont="1" applyFill="1" applyBorder="1" applyAlignment="1" applyProtection="1">
      <alignment horizontal="right" vertical="center" wrapText="1" indent="1"/>
      <protection hidden="1"/>
    </xf>
    <xf numFmtId="38" fontId="56" fillId="10" borderId="6" xfId="0" applyNumberFormat="1" applyFont="1" applyFill="1" applyBorder="1" applyAlignment="1" applyProtection="1">
      <alignment horizontal="right" vertical="center" wrapText="1" indent="1"/>
      <protection hidden="1"/>
    </xf>
    <xf numFmtId="38" fontId="56" fillId="10" borderId="72" xfId="0" applyNumberFormat="1" applyFont="1" applyFill="1" applyBorder="1" applyAlignment="1" applyProtection="1">
      <alignment horizontal="right" vertical="center" wrapText="1" indent="1"/>
      <protection hidden="1"/>
    </xf>
    <xf numFmtId="167" fontId="56" fillId="11" borderId="70" xfId="0" applyNumberFormat="1" applyFont="1" applyFill="1" applyBorder="1" applyAlignment="1" applyProtection="1">
      <alignment horizontal="right" vertical="center" wrapText="1" indent="1"/>
      <protection locked="0"/>
    </xf>
    <xf numFmtId="38" fontId="56" fillId="10" borderId="64" xfId="0" applyNumberFormat="1" applyFont="1" applyFill="1" applyBorder="1" applyAlignment="1" applyProtection="1">
      <alignment horizontal="right" vertical="center" wrapText="1" indent="1"/>
      <protection hidden="1"/>
    </xf>
    <xf numFmtId="38" fontId="56" fillId="10" borderId="63" xfId="0" applyNumberFormat="1" applyFont="1" applyFill="1" applyBorder="1" applyAlignment="1" applyProtection="1">
      <alignment horizontal="right" vertical="center" wrapText="1" indent="1"/>
      <protection hidden="1"/>
    </xf>
    <xf numFmtId="164" fontId="56" fillId="10" borderId="64" xfId="0" applyNumberFormat="1" applyFont="1" applyFill="1" applyBorder="1" applyAlignment="1" applyProtection="1">
      <alignment horizontal="right" vertical="center" wrapText="1" indent="1"/>
      <protection hidden="1"/>
    </xf>
    <xf numFmtId="38" fontId="56" fillId="10" borderId="65" xfId="0" applyNumberFormat="1" applyFont="1" applyFill="1" applyBorder="1" applyAlignment="1" applyProtection="1">
      <alignment horizontal="right" vertical="center" wrapText="1" indent="1"/>
      <protection hidden="1"/>
    </xf>
    <xf numFmtId="164" fontId="56" fillId="10" borderId="62" xfId="0" applyNumberFormat="1" applyFont="1" applyFill="1" applyBorder="1" applyAlignment="1" applyProtection="1">
      <alignment horizontal="right" vertical="center" wrapText="1" indent="1"/>
      <protection hidden="1"/>
    </xf>
    <xf numFmtId="38" fontId="56" fillId="10" borderId="66" xfId="0" applyNumberFormat="1" applyFont="1" applyFill="1" applyBorder="1" applyAlignment="1" applyProtection="1">
      <alignment horizontal="right" vertical="center" wrapText="1" indent="1"/>
      <protection hidden="1"/>
    </xf>
    <xf numFmtId="38" fontId="56" fillId="10" borderId="62" xfId="0" applyNumberFormat="1" applyFont="1" applyFill="1" applyBorder="1" applyAlignment="1" applyProtection="1">
      <alignment horizontal="right" vertical="center" wrapText="1" indent="1"/>
      <protection hidden="1"/>
    </xf>
    <xf numFmtId="167" fontId="56" fillId="11" borderId="58" xfId="0" applyNumberFormat="1" applyFont="1" applyFill="1" applyBorder="1" applyAlignment="1" applyProtection="1">
      <alignment horizontal="right" vertical="center" wrapText="1" indent="1"/>
      <protection locked="0"/>
    </xf>
    <xf numFmtId="38" fontId="56" fillId="10" borderId="4" xfId="0" applyNumberFormat="1" applyFont="1" applyFill="1" applyBorder="1" applyAlignment="1" applyProtection="1">
      <alignment horizontal="right" vertical="distributed" wrapText="1" indent="1"/>
      <protection hidden="1"/>
    </xf>
    <xf numFmtId="38" fontId="56" fillId="10" borderId="71" xfId="0" applyNumberFormat="1" applyFont="1" applyFill="1" applyBorder="1" applyAlignment="1" applyProtection="1">
      <alignment horizontal="right" vertical="distributed" wrapText="1" indent="1"/>
      <protection hidden="1"/>
    </xf>
    <xf numFmtId="164" fontId="56" fillId="10" borderId="4" xfId="0" applyNumberFormat="1" applyFont="1" applyFill="1" applyBorder="1" applyAlignment="1" applyProtection="1">
      <alignment horizontal="right" wrapText="1" indent="1"/>
      <protection hidden="1"/>
    </xf>
    <xf numFmtId="38" fontId="56" fillId="10" borderId="5" xfId="0" applyNumberFormat="1" applyFont="1" applyFill="1" applyBorder="1" applyAlignment="1" applyProtection="1">
      <alignment horizontal="right" vertical="distributed" wrapText="1" indent="1"/>
      <protection hidden="1"/>
    </xf>
    <xf numFmtId="164" fontId="56" fillId="10" borderId="72" xfId="0" applyNumberFormat="1" applyFont="1" applyFill="1" applyBorder="1" applyAlignment="1" applyProtection="1">
      <alignment horizontal="right" wrapText="1" indent="1"/>
      <protection hidden="1"/>
    </xf>
    <xf numFmtId="38" fontId="56" fillId="10" borderId="6" xfId="0" applyNumberFormat="1" applyFont="1" applyFill="1" applyBorder="1" applyAlignment="1" applyProtection="1">
      <alignment horizontal="right" vertical="distributed" wrapText="1" indent="1"/>
      <protection hidden="1"/>
    </xf>
    <xf numFmtId="38" fontId="56" fillId="10" borderId="72" xfId="0" applyNumberFormat="1" applyFont="1" applyFill="1" applyBorder="1" applyAlignment="1" applyProtection="1">
      <alignment horizontal="right" vertical="distributed" wrapText="1" indent="1"/>
      <protection hidden="1"/>
    </xf>
    <xf numFmtId="0" fontId="56" fillId="11" borderId="55" xfId="1" applyNumberFormat="1" applyFont="1" applyFill="1" applyBorder="1" applyAlignment="1" applyProtection="1">
      <alignment horizontal="left" vertical="center" wrapText="1" indent="1"/>
      <protection locked="0"/>
    </xf>
    <xf numFmtId="0" fontId="56" fillId="11" borderId="13" xfId="1" applyNumberFormat="1" applyFont="1" applyFill="1" applyBorder="1" applyAlignment="1" applyProtection="1">
      <alignment horizontal="left" vertical="center" wrapText="1" indent="1"/>
      <protection locked="0"/>
    </xf>
    <xf numFmtId="0" fontId="56" fillId="10" borderId="51" xfId="0" applyFont="1" applyFill="1" applyBorder="1" applyAlignment="1" applyProtection="1">
      <alignment horizontal="left" wrapText="1"/>
      <protection hidden="1"/>
    </xf>
    <xf numFmtId="0" fontId="56" fillId="11" borderId="10" xfId="0" applyFont="1" applyFill="1" applyBorder="1" applyAlignment="1" applyProtection="1">
      <alignment horizontal="left" vertical="center" wrapText="1" indent="1"/>
      <protection locked="0"/>
    </xf>
    <xf numFmtId="0" fontId="56" fillId="11" borderId="56" xfId="0" applyFont="1" applyFill="1" applyBorder="1" applyAlignment="1" applyProtection="1">
      <alignment horizontal="left" vertical="center" wrapText="1" indent="1"/>
      <protection locked="0"/>
    </xf>
    <xf numFmtId="0" fontId="56" fillId="11" borderId="53" xfId="0" applyFont="1" applyFill="1" applyBorder="1" applyAlignment="1" applyProtection="1">
      <alignment horizontal="left" vertical="center" wrapText="1" indent="1"/>
      <protection locked="0"/>
    </xf>
    <xf numFmtId="0" fontId="56" fillId="11" borderId="58" xfId="1" applyNumberFormat="1" applyFont="1" applyFill="1" applyBorder="1" applyAlignment="1" applyProtection="1">
      <alignment horizontal="left" vertical="center" wrapText="1" indent="1"/>
      <protection locked="0"/>
    </xf>
    <xf numFmtId="49" fontId="56" fillId="11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56" fillId="11" borderId="57" xfId="0" applyNumberFormat="1" applyFont="1" applyFill="1" applyBorder="1" applyAlignment="1" applyProtection="1">
      <alignment horizontal="left" vertical="center" wrapText="1" indent="1"/>
      <protection locked="0"/>
    </xf>
    <xf numFmtId="49" fontId="56" fillId="11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56" fillId="10" borderId="4" xfId="0" applyFont="1" applyFill="1" applyBorder="1" applyAlignment="1" applyProtection="1">
      <alignment horizontal="left" wrapText="1"/>
      <protection hidden="1"/>
    </xf>
    <xf numFmtId="38" fontId="56" fillId="10" borderId="4" xfId="0" applyNumberFormat="1" applyFont="1" applyFill="1" applyBorder="1" applyAlignment="1" applyProtection="1">
      <alignment horizontal="right" wrapText="1" indent="1"/>
      <protection hidden="1"/>
    </xf>
    <xf numFmtId="38" fontId="56" fillId="10" borderId="72" xfId="0" applyNumberFormat="1" applyFont="1" applyFill="1" applyBorder="1" applyAlignment="1" applyProtection="1">
      <alignment horizontal="right" wrapText="1" indent="1"/>
      <protection hidden="1"/>
    </xf>
    <xf numFmtId="38" fontId="56" fillId="10" borderId="64" xfId="0" applyNumberFormat="1" applyFont="1" applyFill="1" applyBorder="1" applyAlignment="1" applyProtection="1">
      <alignment horizontal="right" vertical="distributed" wrapText="1" indent="1"/>
      <protection hidden="1"/>
    </xf>
    <xf numFmtId="38" fontId="56" fillId="10" borderId="63" xfId="0" applyNumberFormat="1" applyFont="1" applyFill="1" applyBorder="1" applyAlignment="1" applyProtection="1">
      <alignment horizontal="right" vertical="distributed" wrapText="1" indent="1"/>
      <protection hidden="1"/>
    </xf>
    <xf numFmtId="38" fontId="56" fillId="10" borderId="64" xfId="0" applyNumberFormat="1" applyFont="1" applyFill="1" applyBorder="1" applyAlignment="1" applyProtection="1">
      <alignment horizontal="right" wrapText="1" indent="1"/>
      <protection hidden="1"/>
    </xf>
    <xf numFmtId="38" fontId="56" fillId="10" borderId="65" xfId="0" applyNumberFormat="1" applyFont="1" applyFill="1" applyBorder="1" applyAlignment="1" applyProtection="1">
      <alignment horizontal="right" vertical="distributed" wrapText="1" indent="1"/>
      <protection hidden="1"/>
    </xf>
    <xf numFmtId="38" fontId="56" fillId="10" borderId="62" xfId="0" applyNumberFormat="1" applyFont="1" applyFill="1" applyBorder="1" applyAlignment="1" applyProtection="1">
      <alignment horizontal="right" wrapText="1" indent="1"/>
      <protection hidden="1"/>
    </xf>
    <xf numFmtId="38" fontId="56" fillId="10" borderId="66" xfId="0" applyNumberFormat="1" applyFont="1" applyFill="1" applyBorder="1" applyAlignment="1" applyProtection="1">
      <alignment horizontal="right" vertical="distributed" wrapText="1" indent="1"/>
      <protection hidden="1"/>
    </xf>
    <xf numFmtId="38" fontId="56" fillId="10" borderId="62" xfId="0" applyNumberFormat="1" applyFont="1" applyFill="1" applyBorder="1" applyAlignment="1" applyProtection="1">
      <alignment horizontal="right" vertical="distributed" wrapText="1" indent="1"/>
      <protection hidden="1"/>
    </xf>
    <xf numFmtId="49" fontId="56" fillId="11" borderId="15" xfId="1" quotePrefix="1" applyNumberFormat="1" applyFont="1" applyFill="1" applyBorder="1" applyAlignment="1" applyProtection="1">
      <alignment horizontal="left" vertical="center" wrapText="1" indent="1"/>
      <protection locked="0"/>
    </xf>
    <xf numFmtId="0" fontId="56" fillId="10" borderId="5" xfId="0" applyFont="1" applyFill="1" applyBorder="1" applyAlignment="1">
      <alignment horizontal="center" vertical="center" shrinkToFit="1"/>
    </xf>
    <xf numFmtId="0" fontId="55" fillId="8" borderId="57" xfId="1" applyNumberFormat="1" applyFont="1" applyFill="1" applyBorder="1" applyAlignment="1" applyProtection="1">
      <alignment horizontal="left" vertical="center" wrapText="1" indent="1"/>
      <protection locked="0"/>
    </xf>
    <xf numFmtId="166" fontId="55" fillId="0" borderId="0" xfId="0" applyNumberFormat="1" applyFont="1" applyAlignment="1" applyProtection="1">
      <alignment horizontal="center" wrapText="1"/>
      <protection hidden="1"/>
    </xf>
    <xf numFmtId="0" fontId="56" fillId="11" borderId="70" xfId="1" applyNumberFormat="1" applyFont="1" applyFill="1" applyBorder="1" applyAlignment="1" applyProtection="1">
      <alignment horizontal="left" vertical="center" wrapText="1" indent="1"/>
      <protection locked="0"/>
    </xf>
    <xf numFmtId="49" fontId="56" fillId="11" borderId="69" xfId="1" quotePrefix="1" applyNumberFormat="1" applyFont="1" applyFill="1" applyBorder="1" applyAlignment="1" applyProtection="1">
      <alignment horizontal="left" vertical="center" wrapText="1" indent="1"/>
      <protection locked="0"/>
    </xf>
    <xf numFmtId="49" fontId="56" fillId="11" borderId="57" xfId="1" quotePrefix="1" applyNumberFormat="1" applyFont="1" applyFill="1" applyBorder="1" applyAlignment="1" applyProtection="1">
      <alignment horizontal="left" vertical="center" wrapText="1" indent="1"/>
      <protection locked="0"/>
    </xf>
    <xf numFmtId="0" fontId="56" fillId="11" borderId="68" xfId="0" applyFont="1" applyFill="1" applyBorder="1" applyAlignment="1" applyProtection="1">
      <alignment horizontal="left" vertical="center" wrapText="1" indent="1"/>
      <protection locked="0"/>
    </xf>
    <xf numFmtId="38" fontId="56" fillId="11" borderId="53" xfId="0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11" borderId="53" xfId="1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55" xfId="1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54" xfId="1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55" xfId="0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10" xfId="0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11" borderId="10" xfId="1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13" xfId="1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15" xfId="1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13" xfId="0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56" xfId="0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57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11" borderId="56" xfId="0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58" xfId="1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57" xfId="1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58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11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11" borderId="10" xfId="0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68" xfId="0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59" xfId="0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69" xfId="0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60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11" borderId="68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11" borderId="59" xfId="0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70" xfId="1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61" xfId="1" applyNumberFormat="1" applyFont="1" applyFill="1" applyBorder="1" applyAlignment="1" applyProtection="1">
      <alignment horizontal="right" vertical="center" wrapText="1" indent="1"/>
      <protection locked="0"/>
    </xf>
    <xf numFmtId="167" fontId="56" fillId="11" borderId="61" xfId="0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70" xfId="0" applyNumberFormat="1" applyFont="1" applyFill="1" applyBorder="1" applyAlignment="1" applyProtection="1">
      <alignment horizontal="right" vertical="center" wrapText="1" indent="1"/>
      <protection locked="0"/>
    </xf>
    <xf numFmtId="38" fontId="56" fillId="11" borderId="61" xfId="0" applyNumberFormat="1" applyFont="1" applyFill="1" applyBorder="1" applyAlignment="1" applyProtection="1">
      <alignment horizontal="right" vertical="center" wrapText="1" indent="1"/>
      <protection locked="0"/>
    </xf>
    <xf numFmtId="0" fontId="56" fillId="8" borderId="55" xfId="1" applyNumberFormat="1" applyFont="1" applyFill="1" applyBorder="1" applyAlignment="1" applyProtection="1">
      <alignment horizontal="left" vertical="center" wrapText="1" indent="1"/>
      <protection locked="0"/>
    </xf>
    <xf numFmtId="167" fontId="56" fillId="8" borderId="5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8" borderId="54" xfId="1" quotePrefix="1" applyNumberFormat="1" applyFont="1" applyFill="1" applyBorder="1" applyAlignment="1" applyProtection="1">
      <alignment horizontal="left" vertical="center" wrapText="1" indent="1"/>
      <protection locked="0"/>
    </xf>
    <xf numFmtId="0" fontId="56" fillId="8" borderId="13" xfId="1" applyNumberFormat="1" applyFont="1" applyFill="1" applyBorder="1" applyAlignment="1" applyProtection="1">
      <alignment horizontal="left" vertical="center" wrapText="1" indent="1"/>
      <protection locked="0"/>
    </xf>
    <xf numFmtId="167" fontId="56" fillId="8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8" borderId="15" xfId="1" applyNumberFormat="1" applyFont="1" applyFill="1" applyBorder="1" applyAlignment="1" applyProtection="1">
      <alignment horizontal="left" vertical="center" wrapText="1" indent="1"/>
      <protection locked="0"/>
    </xf>
    <xf numFmtId="49" fontId="56" fillId="8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56" fillId="8" borderId="58" xfId="1" applyNumberFormat="1" applyFont="1" applyFill="1" applyBorder="1" applyAlignment="1" applyProtection="1">
      <alignment horizontal="left" vertical="center" wrapText="1" indent="1"/>
      <protection locked="0"/>
    </xf>
    <xf numFmtId="167" fontId="56" fillId="8" borderId="58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8" borderId="57" xfId="0" applyNumberFormat="1" applyFont="1" applyFill="1" applyBorder="1" applyAlignment="1" applyProtection="1">
      <alignment horizontal="left" vertical="center" wrapText="1" indent="1"/>
      <protection locked="0"/>
    </xf>
    <xf numFmtId="49" fontId="56" fillId="8" borderId="54" xfId="0" applyNumberFormat="1" applyFont="1" applyFill="1" applyBorder="1" applyAlignment="1" applyProtection="1">
      <alignment horizontal="left" vertical="center" wrapText="1" indent="1"/>
      <protection locked="0"/>
    </xf>
    <xf numFmtId="38" fontId="56" fillId="8" borderId="53" xfId="0" applyNumberFormat="1" applyFont="1" applyFill="1" applyBorder="1" applyAlignment="1" applyProtection="1">
      <alignment horizontal="right" vertical="center" wrapText="1" indent="1"/>
      <protection locked="0"/>
    </xf>
    <xf numFmtId="38" fontId="56" fillId="8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8" borderId="53" xfId="1" applyNumberFormat="1" applyFont="1" applyFill="1" applyBorder="1" applyAlignment="1" applyProtection="1">
      <alignment horizontal="right" vertical="center" wrapText="1" indent="1"/>
      <protection locked="0"/>
    </xf>
    <xf numFmtId="38" fontId="56" fillId="8" borderId="55" xfId="1" applyNumberFormat="1" applyFont="1" applyFill="1" applyBorder="1" applyAlignment="1" applyProtection="1">
      <alignment horizontal="right" vertical="center" wrapText="1" indent="1"/>
      <protection locked="0"/>
    </xf>
    <xf numFmtId="38" fontId="56" fillId="8" borderId="54" xfId="1" applyNumberFormat="1" applyFont="1" applyFill="1" applyBorder="1" applyAlignment="1" applyProtection="1">
      <alignment horizontal="right" vertical="center" wrapText="1" indent="1"/>
      <protection locked="0"/>
    </xf>
    <xf numFmtId="38" fontId="56" fillId="8" borderId="55" xfId="0" applyNumberFormat="1" applyFont="1" applyFill="1" applyBorder="1" applyAlignment="1" applyProtection="1">
      <alignment horizontal="right" vertical="center" wrapText="1" indent="1"/>
      <protection locked="0"/>
    </xf>
    <xf numFmtId="38" fontId="56" fillId="8" borderId="10" xfId="0" applyNumberFormat="1" applyFont="1" applyFill="1" applyBorder="1" applyAlignment="1" applyProtection="1">
      <alignment horizontal="right" vertical="center" wrapText="1" indent="1"/>
      <protection locked="0"/>
    </xf>
    <xf numFmtId="38" fontId="56" fillId="8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8" borderId="10" xfId="1" applyNumberFormat="1" applyFont="1" applyFill="1" applyBorder="1" applyAlignment="1" applyProtection="1">
      <alignment horizontal="right" vertical="center" wrapText="1" indent="1"/>
      <protection locked="0"/>
    </xf>
    <xf numFmtId="38" fontId="56" fillId="8" borderId="13" xfId="1" applyNumberFormat="1" applyFont="1" applyFill="1" applyBorder="1" applyAlignment="1" applyProtection="1">
      <alignment horizontal="right" vertical="center" wrapText="1" indent="1"/>
      <protection locked="0"/>
    </xf>
    <xf numFmtId="38" fontId="56" fillId="8" borderId="15" xfId="1" applyNumberFormat="1" applyFont="1" applyFill="1" applyBorder="1" applyAlignment="1" applyProtection="1">
      <alignment horizontal="right" vertical="center" wrapText="1" indent="1"/>
      <protection locked="0"/>
    </xf>
    <xf numFmtId="38" fontId="56" fillId="8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Alignment="1">
      <alignment horizontal="center" vertical="distributed"/>
    </xf>
    <xf numFmtId="0" fontId="0" fillId="0" borderId="0" xfId="0"/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0" fontId="18" fillId="0" borderId="0" xfId="0" applyFont="1" applyAlignment="1">
      <alignment horizontal="center" vertical="distributed"/>
    </xf>
    <xf numFmtId="0" fontId="33" fillId="0" borderId="0" xfId="1" applyFont="1" applyBorder="1" applyAlignment="1">
      <alignment horizontal="left" vertical="center"/>
    </xf>
    <xf numFmtId="0" fontId="33" fillId="0" borderId="0" xfId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49" fontId="2" fillId="12" borderId="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12" borderId="7" xfId="0" applyNumberFormat="1" applyFill="1" applyBorder="1" applyAlignment="1" applyProtection="1">
      <alignment horizontal="left" vertical="center" indent="1" shrinkToFit="1"/>
      <protection locked="0"/>
    </xf>
    <xf numFmtId="49" fontId="38" fillId="2" borderId="3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9" xfId="0" applyBorder="1" applyAlignment="1">
      <alignment horizontal="left" vertical="center" indent="1" shrinkToFit="1"/>
    </xf>
    <xf numFmtId="0" fontId="0" fillId="0" borderId="7" xfId="0" applyBorder="1" applyAlignment="1">
      <alignment horizontal="left" vertical="center" indent="1" shrinkToFit="1"/>
    </xf>
    <xf numFmtId="49" fontId="2" fillId="0" borderId="0" xfId="0" applyNumberFormat="1" applyFont="1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0" fontId="79" fillId="0" borderId="0" xfId="0" applyFont="1" applyAlignment="1">
      <alignment horizontal="left" indent="1"/>
    </xf>
    <xf numFmtId="0" fontId="2" fillId="0" borderId="0" xfId="0" applyFont="1"/>
    <xf numFmtId="0" fontId="38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4" fillId="0" borderId="0" xfId="0" applyFont="1" applyAlignment="1" applyProtection="1">
      <alignment wrapText="1"/>
      <protection hidden="1"/>
    </xf>
    <xf numFmtId="0" fontId="25" fillId="0" borderId="0" xfId="0" applyFont="1" applyAlignment="1">
      <alignment wrapText="1"/>
    </xf>
    <xf numFmtId="3" fontId="61" fillId="7" borderId="28" xfId="0" applyNumberFormat="1" applyFont="1" applyFill="1" applyBorder="1" applyAlignment="1" applyProtection="1">
      <alignment horizontal="center" wrapText="1"/>
      <protection hidden="1"/>
    </xf>
    <xf numFmtId="0" fontId="61" fillId="7" borderId="29" xfId="0" applyFont="1" applyFill="1" applyBorder="1" applyAlignment="1" applyProtection="1">
      <alignment horizontal="center" wrapText="1"/>
      <protection hidden="1"/>
    </xf>
    <xf numFmtId="0" fontId="59" fillId="7" borderId="28" xfId="0" applyFont="1" applyFill="1" applyBorder="1" applyAlignment="1">
      <alignment horizontal="left" vertical="center" wrapText="1"/>
    </xf>
    <xf numFmtId="0" fontId="59" fillId="7" borderId="29" xfId="0" applyFont="1" applyFill="1" applyBorder="1" applyAlignment="1">
      <alignment horizontal="left" vertical="center" wrapText="1"/>
    </xf>
    <xf numFmtId="0" fontId="59" fillId="7" borderId="30" xfId="0" applyFont="1" applyFill="1" applyBorder="1" applyAlignment="1">
      <alignment horizontal="left" vertical="center" wrapText="1"/>
    </xf>
    <xf numFmtId="0" fontId="59" fillId="7" borderId="31" xfId="0" applyFont="1" applyFill="1" applyBorder="1" applyAlignment="1">
      <alignment horizontal="left" vertical="center" wrapText="1"/>
    </xf>
    <xf numFmtId="3" fontId="2" fillId="0" borderId="0" xfId="0" applyNumberFormat="1" applyFont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1" fontId="53" fillId="6" borderId="25" xfId="0" applyNumberFormat="1" applyFont="1" applyFill="1" applyBorder="1" applyAlignment="1" applyProtection="1">
      <alignment horizontal="right" vertical="center" wrapText="1" indent="1"/>
      <protection hidden="1"/>
    </xf>
    <xf numFmtId="1" fontId="59" fillId="6" borderId="26" xfId="0" applyNumberFormat="1" applyFont="1" applyFill="1" applyBorder="1" applyAlignment="1">
      <alignment horizontal="right" vertical="center" wrapText="1" indent="1"/>
    </xf>
    <xf numFmtId="0" fontId="62" fillId="7" borderId="30" xfId="0" applyFont="1" applyFill="1" applyBorder="1" applyAlignment="1" applyProtection="1">
      <alignment horizontal="center" vertical="top" wrapText="1"/>
      <protection hidden="1"/>
    </xf>
    <xf numFmtId="0" fontId="62" fillId="7" borderId="31" xfId="0" applyFont="1" applyFill="1" applyBorder="1" applyAlignment="1" applyProtection="1">
      <alignment horizontal="center" vertical="top" wrapText="1"/>
      <protection hidden="1"/>
    </xf>
    <xf numFmtId="38" fontId="63" fillId="7" borderId="30" xfId="0" applyNumberFormat="1" applyFont="1" applyFill="1" applyBorder="1" applyAlignment="1" applyProtection="1">
      <alignment horizontal="center" vertical="top" wrapText="1"/>
      <protection hidden="1"/>
    </xf>
    <xf numFmtId="0" fontId="63" fillId="7" borderId="33" xfId="0" applyFont="1" applyFill="1" applyBorder="1" applyAlignment="1" applyProtection="1">
      <alignment horizontal="center" vertical="top" wrapText="1"/>
      <protection hidden="1"/>
    </xf>
    <xf numFmtId="38" fontId="63" fillId="7" borderId="33" xfId="0" applyNumberFormat="1" applyFont="1" applyFill="1" applyBorder="1" applyAlignment="1" applyProtection="1">
      <alignment horizontal="center" vertical="top" wrapText="1"/>
      <protection hidden="1"/>
    </xf>
    <xf numFmtId="0" fontId="63" fillId="7" borderId="31" xfId="0" applyFont="1" applyFill="1" applyBorder="1" applyAlignment="1" applyProtection="1">
      <alignment horizontal="center" vertical="top" wrapText="1"/>
      <protection hidden="1"/>
    </xf>
    <xf numFmtId="0" fontId="63" fillId="7" borderId="30" xfId="0" applyFont="1" applyFill="1" applyBorder="1" applyAlignment="1" applyProtection="1">
      <alignment horizontal="center" vertical="distributed" wrapText="1"/>
      <protection hidden="1"/>
    </xf>
    <xf numFmtId="0" fontId="63" fillId="7" borderId="33" xfId="0" applyFont="1" applyFill="1" applyBorder="1" applyAlignment="1" applyProtection="1">
      <alignment horizontal="center" vertical="distributed" wrapText="1"/>
      <protection hidden="1"/>
    </xf>
    <xf numFmtId="0" fontId="61" fillId="7" borderId="28" xfId="0" quotePrefix="1" applyFont="1" applyFill="1" applyBorder="1" applyAlignment="1" applyProtection="1">
      <alignment horizontal="center" wrapText="1"/>
      <protection hidden="1"/>
    </xf>
    <xf numFmtId="0" fontId="61" fillId="7" borderId="32" xfId="0" applyFont="1" applyFill="1" applyBorder="1" applyAlignment="1" applyProtection="1">
      <alignment horizontal="center" wrapText="1"/>
      <protection hidden="1"/>
    </xf>
    <xf numFmtId="0" fontId="58" fillId="7" borderId="32" xfId="0" applyFont="1" applyFill="1" applyBorder="1" applyAlignment="1">
      <alignment horizontal="center" wrapText="1"/>
    </xf>
    <xf numFmtId="0" fontId="58" fillId="7" borderId="29" xfId="0" applyFont="1" applyFill="1" applyBorder="1" applyAlignment="1">
      <alignment horizontal="center" wrapText="1"/>
    </xf>
    <xf numFmtId="38" fontId="61" fillId="7" borderId="28" xfId="0" applyNumberFormat="1" applyFont="1" applyFill="1" applyBorder="1" applyAlignment="1" applyProtection="1">
      <alignment horizontal="center" wrapText="1"/>
      <protection hidden="1"/>
    </xf>
    <xf numFmtId="0" fontId="63" fillId="7" borderId="31" xfId="0" applyFont="1" applyFill="1" applyBorder="1" applyAlignment="1" applyProtection="1">
      <alignment horizontal="center" vertical="distributed" wrapText="1"/>
      <protection hidden="1"/>
    </xf>
    <xf numFmtId="0" fontId="38" fillId="0" borderId="0" xfId="0" applyFont="1" applyAlignment="1" applyProtection="1">
      <alignment horizontal="left" wrapText="1" indent="1"/>
      <protection hidden="1"/>
    </xf>
    <xf numFmtId="0" fontId="0" fillId="0" borderId="0" xfId="0" applyAlignment="1" applyProtection="1">
      <alignment horizontal="left" wrapText="1" indent="1"/>
      <protection hidden="1"/>
    </xf>
    <xf numFmtId="49" fontId="53" fillId="6" borderId="25" xfId="0" applyNumberFormat="1" applyFont="1" applyFill="1" applyBorder="1" applyAlignment="1" applyProtection="1">
      <alignment horizontal="right" vertical="center" wrapText="1" indent="1"/>
      <protection hidden="1"/>
    </xf>
    <xf numFmtId="49" fontId="59" fillId="6" borderId="26" xfId="0" applyNumberFormat="1" applyFont="1" applyFill="1" applyBorder="1" applyAlignment="1">
      <alignment horizontal="right" vertical="center" wrapText="1" indent="1"/>
    </xf>
    <xf numFmtId="0" fontId="61" fillId="7" borderId="28" xfId="0" applyFont="1" applyFill="1" applyBorder="1" applyAlignment="1" applyProtection="1">
      <alignment horizontal="center" wrapText="1"/>
      <protection hidden="1"/>
    </xf>
    <xf numFmtId="0" fontId="59" fillId="7" borderId="32" xfId="0" applyFont="1" applyFill="1" applyBorder="1" applyAlignment="1">
      <alignment horizontal="left" vertical="center" wrapText="1"/>
    </xf>
    <xf numFmtId="0" fontId="59" fillId="7" borderId="32" xfId="0" applyFont="1" applyFill="1" applyBorder="1" applyAlignment="1">
      <alignment wrapText="1"/>
    </xf>
    <xf numFmtId="0" fontId="59" fillId="7" borderId="29" xfId="0" applyFont="1" applyFill="1" applyBorder="1" applyAlignment="1">
      <alignment wrapText="1"/>
    </xf>
    <xf numFmtId="0" fontId="59" fillId="7" borderId="33" xfId="0" applyFont="1" applyFill="1" applyBorder="1" applyAlignment="1">
      <alignment horizontal="left" vertical="center" wrapText="1"/>
    </xf>
    <xf numFmtId="0" fontId="59" fillId="7" borderId="33" xfId="0" applyFont="1" applyFill="1" applyBorder="1" applyAlignment="1">
      <alignment wrapText="1"/>
    </xf>
    <xf numFmtId="0" fontId="59" fillId="7" borderId="31" xfId="0" applyFont="1" applyFill="1" applyBorder="1" applyAlignment="1">
      <alignment wrapText="1"/>
    </xf>
    <xf numFmtId="0" fontId="56" fillId="10" borderId="5" xfId="0" applyFont="1" applyFill="1" applyBorder="1" applyAlignment="1">
      <alignment wrapText="1"/>
    </xf>
    <xf numFmtId="0" fontId="56" fillId="10" borderId="6" xfId="0" applyFont="1" applyFill="1" applyBorder="1" applyAlignment="1">
      <alignment wrapText="1"/>
    </xf>
    <xf numFmtId="49" fontId="53" fillId="6" borderId="25" xfId="0" applyNumberFormat="1" applyFont="1" applyFill="1" applyBorder="1" applyAlignment="1" applyProtection="1">
      <alignment horizontal="left" vertical="center" wrapText="1" indent="1"/>
      <protection hidden="1"/>
    </xf>
    <xf numFmtId="49" fontId="59" fillId="6" borderId="26" xfId="0" applyNumberFormat="1" applyFont="1" applyFill="1" applyBorder="1" applyAlignment="1">
      <alignment horizontal="left" vertical="center" wrapText="1" indent="1"/>
    </xf>
    <xf numFmtId="0" fontId="48" fillId="6" borderId="25" xfId="0" applyFont="1" applyFill="1" applyBorder="1" applyAlignment="1" applyProtection="1">
      <alignment horizontal="right" vertical="center" wrapText="1" indent="1"/>
      <protection hidden="1"/>
    </xf>
    <xf numFmtId="0" fontId="0" fillId="0" borderId="26" xfId="0" applyBorder="1" applyAlignment="1">
      <alignment horizontal="right" vertical="center" indent="1"/>
    </xf>
    <xf numFmtId="0" fontId="38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38" fontId="47" fillId="6" borderId="0" xfId="0" applyNumberFormat="1" applyFont="1" applyFill="1" applyAlignment="1" applyProtection="1">
      <alignment horizontal="center" vertical="top"/>
      <protection hidden="1"/>
    </xf>
    <xf numFmtId="0" fontId="47" fillId="6" borderId="0" xfId="0" applyFont="1" applyFill="1" applyAlignment="1" applyProtection="1">
      <alignment horizontal="center" vertical="top"/>
      <protection hidden="1"/>
    </xf>
    <xf numFmtId="38" fontId="47" fillId="6" borderId="8" xfId="0" applyNumberFormat="1" applyFont="1" applyFill="1" applyBorder="1" applyAlignment="1" applyProtection="1">
      <alignment horizontal="center" vertical="top"/>
      <protection hidden="1"/>
    </xf>
    <xf numFmtId="0" fontId="47" fillId="6" borderId="41" xfId="0" applyFont="1" applyFill="1" applyBorder="1" applyAlignment="1" applyProtection="1">
      <alignment horizontal="center" vertical="top"/>
      <protection hidden="1"/>
    </xf>
    <xf numFmtId="38" fontId="47" fillId="6" borderId="28" xfId="0" applyNumberFormat="1" applyFont="1" applyFill="1" applyBorder="1" applyAlignment="1" applyProtection="1">
      <alignment horizontal="center"/>
      <protection hidden="1"/>
    </xf>
    <xf numFmtId="0" fontId="47" fillId="6" borderId="32" xfId="0" applyFont="1" applyFill="1" applyBorder="1" applyAlignment="1" applyProtection="1">
      <alignment horizontal="center"/>
      <protection hidden="1"/>
    </xf>
    <xf numFmtId="38" fontId="47" fillId="6" borderId="34" xfId="0" applyNumberFormat="1" applyFont="1" applyFill="1" applyBorder="1" applyAlignment="1" applyProtection="1">
      <alignment horizontal="center" vertical="top"/>
      <protection hidden="1"/>
    </xf>
    <xf numFmtId="0" fontId="47" fillId="6" borderId="29" xfId="0" applyFont="1" applyFill="1" applyBorder="1" applyAlignment="1" applyProtection="1">
      <alignment horizontal="center"/>
      <protection hidden="1"/>
    </xf>
    <xf numFmtId="49" fontId="0" fillId="0" borderId="0" xfId="0" quotePrefix="1" applyNumberFormat="1" applyAlignment="1" applyProtection="1">
      <alignment horizontal="left" vertical="center" indent="1"/>
      <protection hidden="1"/>
    </xf>
    <xf numFmtId="0" fontId="0" fillId="0" borderId="0" xfId="0" applyAlignment="1">
      <alignment horizontal="left" vertical="center" indent="1"/>
    </xf>
    <xf numFmtId="0" fontId="0" fillId="0" borderId="0" xfId="0" quotePrefix="1" applyAlignment="1" applyProtection="1">
      <alignment horizontal="left" vertical="center" indent="3"/>
      <protection hidden="1"/>
    </xf>
    <xf numFmtId="0" fontId="0" fillId="0" borderId="0" xfId="0" applyAlignment="1">
      <alignment horizontal="left" vertical="center" indent="3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563C1"/>
      <color rgb="FFCC9A00"/>
      <color rgb="FF6CC7FF"/>
      <color rgb="FF5A6F8C"/>
      <color rgb="FF495B73"/>
      <color rgb="FF4E617A"/>
      <color rgb="FFF5F5F5"/>
      <color rgb="FF637999"/>
      <color rgb="FF8699B3"/>
      <color rgb="FF99A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checked="Checked" fmlaLink="Internals!$I$4" lockText="1" noThreeD="1"/>
</file>

<file path=xl/ctrlProps/ctrlProp10.xml><?xml version="1.0" encoding="utf-8"?>
<formControlPr xmlns="http://schemas.microsoft.com/office/spreadsheetml/2009/9/main" objectType="CheckBox" checked="Checked" fmlaLink="FmtCtrls!$C$69" lockText="1" noThreeD="1"/>
</file>

<file path=xl/ctrlProps/ctrlProp100.xml><?xml version="1.0" encoding="utf-8"?>
<formControlPr xmlns="http://schemas.microsoft.com/office/spreadsheetml/2009/9/main" objectType="CheckBox" checked="Checked" fmlaLink="FmtCtrls!$C$53" lockText="1" noThreeD="1"/>
</file>

<file path=xl/ctrlProps/ctrlProp101.xml><?xml version="1.0" encoding="utf-8"?>
<formControlPr xmlns="http://schemas.microsoft.com/office/spreadsheetml/2009/9/main" objectType="GBox"/>
</file>

<file path=xl/ctrlProps/ctrlProp102.xml><?xml version="1.0" encoding="utf-8"?>
<formControlPr xmlns="http://schemas.microsoft.com/office/spreadsheetml/2009/9/main" objectType="Radio" firstButton="1" fmlaLink="FmtCtrls!$C$49" lockText="1" noThreeD="1"/>
</file>

<file path=xl/ctrlProps/ctrlProp103.xml><?xml version="1.0" encoding="utf-8"?>
<formControlPr xmlns="http://schemas.microsoft.com/office/spreadsheetml/2009/9/main" objectType="Radio" checked="Checked" lockText="1" noThreeD="1"/>
</file>

<file path=xl/ctrlProps/ctrlProp104.xml><?xml version="1.0" encoding="utf-8"?>
<formControlPr xmlns="http://schemas.microsoft.com/office/spreadsheetml/2009/9/main" objectType="GBox"/>
</file>

<file path=xl/ctrlProps/ctrlProp105.xml><?xml version="1.0" encoding="utf-8"?>
<formControlPr xmlns="http://schemas.microsoft.com/office/spreadsheetml/2009/9/main" objectType="CheckBox" checked="Checked" fmlaLink="FmtCtrls!$C$54" lockText="1" noThreeD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CheckBox" fmlaLink="FmtCtrls!$C$46" lockText="1" noThreeD="1"/>
</file>

<file path=xl/ctrlProps/ctrlProp109.xml><?xml version="1.0" encoding="utf-8"?>
<formControlPr xmlns="http://schemas.microsoft.com/office/spreadsheetml/2009/9/main" objectType="CheckBox" checked="Checked" fmlaLink="FmtCtrls!$C$62" lockText="1" noThreeD="1"/>
</file>

<file path=xl/ctrlProps/ctrlProp11.xml><?xml version="1.0" encoding="utf-8"?>
<formControlPr xmlns="http://schemas.microsoft.com/office/spreadsheetml/2009/9/main" objectType="CheckBox" checked="Checked" fmlaLink="Internals!$I$19" lockText="1" noThreeD="1"/>
</file>

<file path=xl/ctrlProps/ctrlProp110.xml><?xml version="1.0" encoding="utf-8"?>
<formControlPr xmlns="http://schemas.microsoft.com/office/spreadsheetml/2009/9/main" objectType="CheckBox" checked="Checked" fmlaLink="FmtCtrls!$C$63" lockText="1" noThreeD="1"/>
</file>

<file path=xl/ctrlProps/ctrlProp111.xml><?xml version="1.0" encoding="utf-8"?>
<formControlPr xmlns="http://schemas.microsoft.com/office/spreadsheetml/2009/9/main" objectType="CheckBox" checked="Checked" fmlaLink="FmtCtrls!$C$64" lockText="1" noThreeD="1"/>
</file>

<file path=xl/ctrlProps/ctrlProp112.xml><?xml version="1.0" encoding="utf-8"?>
<formControlPr xmlns="http://schemas.microsoft.com/office/spreadsheetml/2009/9/main" objectType="GBox"/>
</file>

<file path=xl/ctrlProps/ctrlProp113.xml><?xml version="1.0" encoding="utf-8"?>
<formControlPr xmlns="http://schemas.microsoft.com/office/spreadsheetml/2009/9/main" objectType="CheckBox" fmlaLink="FmtCtrls!$C$65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CheckBox" checked="Checked" fmlaLink="FmtCtrls!$C$68" lockText="1" noThreeD="1"/>
</file>

<file path=xl/ctrlProps/ctrlProp116.xml><?xml version="1.0" encoding="utf-8"?>
<formControlPr xmlns="http://schemas.microsoft.com/office/spreadsheetml/2009/9/main" objectType="CheckBox" checked="Checked" fmlaLink="FmtCtrls!$C$55" lockText="1" noThreeD="1"/>
</file>

<file path=xl/ctrlProps/ctrlProp117.xml><?xml version="1.0" encoding="utf-8"?>
<formControlPr xmlns="http://schemas.microsoft.com/office/spreadsheetml/2009/9/main" objectType="CheckBox" checked="Checked" fmlaLink="FmtCtrls!$C$60" lockText="1" noThreeD="1"/>
</file>

<file path=xl/ctrlProps/ctrlProp118.xml><?xml version="1.0" encoding="utf-8"?>
<formControlPr xmlns="http://schemas.microsoft.com/office/spreadsheetml/2009/9/main" objectType="CheckBox" checked="Checked" fmlaLink="FmtCtrls!$C$56" lockText="1" noThreeD="1"/>
</file>

<file path=xl/ctrlProps/ctrlProp119.xml><?xml version="1.0" encoding="utf-8"?>
<formControlPr xmlns="http://schemas.microsoft.com/office/spreadsheetml/2009/9/main" objectType="Radio" checked="Checked" firstButton="1" fmlaLink="FmtCtrls!$C$10" lockText="1" noThreeD="1"/>
</file>

<file path=xl/ctrlProps/ctrlProp12.xml><?xml version="1.0" encoding="utf-8"?>
<formControlPr xmlns="http://schemas.microsoft.com/office/spreadsheetml/2009/9/main" objectType="CheckBox" checked="Checked" fmlaLink="Internals!$I$20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/>
</file>

<file path=xl/ctrlProps/ctrlProp123.xml><?xml version="1.0" encoding="utf-8"?>
<formControlPr xmlns="http://schemas.microsoft.com/office/spreadsheetml/2009/9/main" objectType="Radio" checked="Checked" firstButton="1" fmlaLink="FmtCtrls!$C$24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Label" lockText="1"/>
</file>

<file path=xl/ctrlProps/ctrlProp128.xml><?xml version="1.0" encoding="utf-8"?>
<formControlPr xmlns="http://schemas.microsoft.com/office/spreadsheetml/2009/9/main" objectType="Label" lockText="1"/>
</file>

<file path=xl/ctrlProps/ctrlProp129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CheckBox" checked="Checked" fmlaLink="Internals!$I$21" lockText="1" noThreeD="1"/>
</file>

<file path=xl/ctrlProps/ctrlProp130.xml><?xml version="1.0" encoding="utf-8"?>
<formControlPr xmlns="http://schemas.microsoft.com/office/spreadsheetml/2009/9/main" objectType="Label" lockText="1"/>
</file>

<file path=xl/ctrlProps/ctrlProp14.xml><?xml version="1.0" encoding="utf-8"?>
<formControlPr xmlns="http://schemas.microsoft.com/office/spreadsheetml/2009/9/main" objectType="CheckBox" checked="Checked" fmlaLink="Internals!$I$22" lockText="1" noThreeD="1"/>
</file>

<file path=xl/ctrlProps/ctrlProp15.xml><?xml version="1.0" encoding="utf-8"?>
<formControlPr xmlns="http://schemas.microsoft.com/office/spreadsheetml/2009/9/main" objectType="CheckBox" checked="Checked" fmlaLink="Internals!$I$23" lockText="1" noThreeD="1"/>
</file>

<file path=xl/ctrlProps/ctrlProp16.xml><?xml version="1.0" encoding="utf-8"?>
<formControlPr xmlns="http://schemas.microsoft.com/office/spreadsheetml/2009/9/main" objectType="CheckBox" checked="Checked" fmlaLink="FmtCtrls!$C$70" lockText="1" noThreeD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GBox"/>
</file>

<file path=xl/ctrlProps/ctrlProp19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CheckBox" checked="Checked" fmlaLink="Internals!$I$5" lockText="1" noThreeD="1"/>
</file>

<file path=xl/ctrlProps/ctrlProp20.xml><?xml version="1.0" encoding="utf-8"?>
<formControlPr xmlns="http://schemas.microsoft.com/office/spreadsheetml/2009/9/main" objectType="Label" lockText="1"/>
</file>

<file path=xl/ctrlProps/ctrlProp21.xml><?xml version="1.0" encoding="utf-8"?>
<formControlPr xmlns="http://schemas.microsoft.com/office/spreadsheetml/2009/9/main" objectType="Label" lockText="1"/>
</file>

<file path=xl/ctrlProps/ctrlProp22.xml><?xml version="1.0" encoding="utf-8"?>
<formControlPr xmlns="http://schemas.microsoft.com/office/spreadsheetml/2009/9/main" objectType="Label" lockText="1"/>
</file>

<file path=xl/ctrlProps/ctrlProp23.xml><?xml version="1.0" encoding="utf-8"?>
<formControlPr xmlns="http://schemas.microsoft.com/office/spreadsheetml/2009/9/main" objectType="Label" lockText="1"/>
</file>

<file path=xl/ctrlProps/ctrlProp24.xml><?xml version="1.0" encoding="utf-8"?>
<formControlPr xmlns="http://schemas.microsoft.com/office/spreadsheetml/2009/9/main" objectType="Label" lockText="1"/>
</file>

<file path=xl/ctrlProps/ctrlProp25.xml><?xml version="1.0" encoding="utf-8"?>
<formControlPr xmlns="http://schemas.microsoft.com/office/spreadsheetml/2009/9/main" objectType="Label" lockText="1"/>
</file>

<file path=xl/ctrlProps/ctrlProp26.xml><?xml version="1.0" encoding="utf-8"?>
<formControlPr xmlns="http://schemas.microsoft.com/office/spreadsheetml/2009/9/main" objectType="Label" lockText="1"/>
</file>

<file path=xl/ctrlProps/ctrlProp27.xml><?xml version="1.0" encoding="utf-8"?>
<formControlPr xmlns="http://schemas.microsoft.com/office/spreadsheetml/2009/9/main" objectType="Label" lockText="1"/>
</file>

<file path=xl/ctrlProps/ctrlProp28.xml><?xml version="1.0" encoding="utf-8"?>
<formControlPr xmlns="http://schemas.microsoft.com/office/spreadsheetml/2009/9/main" objectType="Label" lockText="1"/>
</file>

<file path=xl/ctrlProps/ctrlProp29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CheckBox" checked="Checked" fmlaLink="Internals!$I$6" lockText="1" noThreeD="1"/>
</file>

<file path=xl/ctrlProps/ctrlProp30.xml><?xml version="1.0" encoding="utf-8"?>
<formControlPr xmlns="http://schemas.microsoft.com/office/spreadsheetml/2009/9/main" objectType="Label" lockText="1"/>
</file>

<file path=xl/ctrlProps/ctrlProp31.xml><?xml version="1.0" encoding="utf-8"?>
<formControlPr xmlns="http://schemas.microsoft.com/office/spreadsheetml/2009/9/main" objectType="Label" lockText="1"/>
</file>

<file path=xl/ctrlProps/ctrlProp32.xml><?xml version="1.0" encoding="utf-8"?>
<formControlPr xmlns="http://schemas.microsoft.com/office/spreadsheetml/2009/9/main" objectType="Label" lockText="1"/>
</file>

<file path=xl/ctrlProps/ctrlProp33.xml><?xml version="1.0" encoding="utf-8"?>
<formControlPr xmlns="http://schemas.microsoft.com/office/spreadsheetml/2009/9/main" objectType="Label" lockText="1"/>
</file>

<file path=xl/ctrlProps/ctrlProp34.xml><?xml version="1.0" encoding="utf-8"?>
<formControlPr xmlns="http://schemas.microsoft.com/office/spreadsheetml/2009/9/main" objectType="Label" lockText="1"/>
</file>

<file path=xl/ctrlProps/ctrlProp35.xml><?xml version="1.0" encoding="utf-8"?>
<formControlPr xmlns="http://schemas.microsoft.com/office/spreadsheetml/2009/9/main" objectType="Label" lockText="1"/>
</file>

<file path=xl/ctrlProps/ctrlProp36.xml><?xml version="1.0" encoding="utf-8"?>
<formControlPr xmlns="http://schemas.microsoft.com/office/spreadsheetml/2009/9/main" objectType="Label" lockText="1"/>
</file>

<file path=xl/ctrlProps/ctrlProp37.xml><?xml version="1.0" encoding="utf-8"?>
<formControlPr xmlns="http://schemas.microsoft.com/office/spreadsheetml/2009/9/main" objectType="Label" lockText="1"/>
</file>

<file path=xl/ctrlProps/ctrlProp38.xml><?xml version="1.0" encoding="utf-8"?>
<formControlPr xmlns="http://schemas.microsoft.com/office/spreadsheetml/2009/9/main" objectType="Label" lockText="1"/>
</file>

<file path=xl/ctrlProps/ctrlProp39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CheckBox" checked="Checked" fmlaLink="Internals!$I$7" lockText="1" noThreeD="1"/>
</file>

<file path=xl/ctrlProps/ctrlProp40.xml><?xml version="1.0" encoding="utf-8"?>
<formControlPr xmlns="http://schemas.microsoft.com/office/spreadsheetml/2009/9/main" objectType="Label" lockText="1"/>
</file>

<file path=xl/ctrlProps/ctrlProp41.xml><?xml version="1.0" encoding="utf-8"?>
<formControlPr xmlns="http://schemas.microsoft.com/office/spreadsheetml/2009/9/main" objectType="Label" lockText="1"/>
</file>

<file path=xl/ctrlProps/ctrlProp42.xml><?xml version="1.0" encoding="utf-8"?>
<formControlPr xmlns="http://schemas.microsoft.com/office/spreadsheetml/2009/9/main" objectType="Label" lockText="1"/>
</file>

<file path=xl/ctrlProps/ctrlProp43.xml><?xml version="1.0" encoding="utf-8"?>
<formControlPr xmlns="http://schemas.microsoft.com/office/spreadsheetml/2009/9/main" objectType="Label" lockText="1"/>
</file>

<file path=xl/ctrlProps/ctrlProp44.xml><?xml version="1.0" encoding="utf-8"?>
<formControlPr xmlns="http://schemas.microsoft.com/office/spreadsheetml/2009/9/main" objectType="Label" lockText="1"/>
</file>

<file path=xl/ctrlProps/ctrlProp45.xml><?xml version="1.0" encoding="utf-8"?>
<formControlPr xmlns="http://schemas.microsoft.com/office/spreadsheetml/2009/9/main" objectType="Label" lockText="1"/>
</file>

<file path=xl/ctrlProps/ctrlProp46.xml><?xml version="1.0" encoding="utf-8"?>
<formControlPr xmlns="http://schemas.microsoft.com/office/spreadsheetml/2009/9/main" objectType="Label" lockText="1"/>
</file>

<file path=xl/ctrlProps/ctrlProp47.xml><?xml version="1.0" encoding="utf-8"?>
<formControlPr xmlns="http://schemas.microsoft.com/office/spreadsheetml/2009/9/main" objectType="Label" lockText="1"/>
</file>

<file path=xl/ctrlProps/ctrlProp48.xml><?xml version="1.0" encoding="utf-8"?>
<formControlPr xmlns="http://schemas.microsoft.com/office/spreadsheetml/2009/9/main" objectType="Label" lockText="1"/>
</file>

<file path=xl/ctrlProps/ctrlProp49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CheckBox" checked="Checked" fmlaLink="Internals!$I$8" lockText="1" noThreeD="1"/>
</file>

<file path=xl/ctrlProps/ctrlProp50.xml><?xml version="1.0" encoding="utf-8"?>
<formControlPr xmlns="http://schemas.microsoft.com/office/spreadsheetml/2009/9/main" objectType="Label" lockText="1"/>
</file>

<file path=xl/ctrlProps/ctrlProp51.xml><?xml version="1.0" encoding="utf-8"?>
<formControlPr xmlns="http://schemas.microsoft.com/office/spreadsheetml/2009/9/main" objectType="Label" lockText="1"/>
</file>

<file path=xl/ctrlProps/ctrlProp52.xml><?xml version="1.0" encoding="utf-8"?>
<formControlPr xmlns="http://schemas.microsoft.com/office/spreadsheetml/2009/9/main" objectType="Label" lockText="1"/>
</file>

<file path=xl/ctrlProps/ctrlProp53.xml><?xml version="1.0" encoding="utf-8"?>
<formControlPr xmlns="http://schemas.microsoft.com/office/spreadsheetml/2009/9/main" objectType="Label" lockText="1"/>
</file>

<file path=xl/ctrlProps/ctrlProp54.xml><?xml version="1.0" encoding="utf-8"?>
<formControlPr xmlns="http://schemas.microsoft.com/office/spreadsheetml/2009/9/main" objectType="Label" lockText="1"/>
</file>

<file path=xl/ctrlProps/ctrlProp55.xml><?xml version="1.0" encoding="utf-8"?>
<formControlPr xmlns="http://schemas.microsoft.com/office/spreadsheetml/2009/9/main" objectType="Label" lockText="1"/>
</file>

<file path=xl/ctrlProps/ctrlProp56.xml><?xml version="1.0" encoding="utf-8"?>
<formControlPr xmlns="http://schemas.microsoft.com/office/spreadsheetml/2009/9/main" objectType="Label" lockText="1"/>
</file>

<file path=xl/ctrlProps/ctrlProp57.xml><?xml version="1.0" encoding="utf-8"?>
<formControlPr xmlns="http://schemas.microsoft.com/office/spreadsheetml/2009/9/main" objectType="Label" lockText="1"/>
</file>

<file path=xl/ctrlProps/ctrlProp58.xml><?xml version="1.0" encoding="utf-8"?>
<formControlPr xmlns="http://schemas.microsoft.com/office/spreadsheetml/2009/9/main" objectType="GBox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CheckBox" checked="Checked" fmlaLink="Internals!$I$9" lockText="1" noThreeD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GBox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GBox"/>
</file>

<file path=xl/ctrlProps/ctrlProp64.xml><?xml version="1.0" encoding="utf-8"?>
<formControlPr xmlns="http://schemas.microsoft.com/office/spreadsheetml/2009/9/main" objectType="CheckBox" checked="Checked" fmlaLink="FmtCtrls!$C$23" lockText="1" noThreeD="1"/>
</file>

<file path=xl/ctrlProps/ctrlProp65.xml><?xml version="1.0" encoding="utf-8"?>
<formControlPr xmlns="http://schemas.microsoft.com/office/spreadsheetml/2009/9/main" objectType="Spin" dx="15" fmlaLink="$L$5" max="10" min="1" page="10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CheckBox" checked="Checked" fmlaLink="FmtCtrls!$C$25" lockText="1" noThreeD="1"/>
</file>

<file path=xl/ctrlProps/ctrlProp68.xml><?xml version="1.0" encoding="utf-8"?>
<formControlPr xmlns="http://schemas.microsoft.com/office/spreadsheetml/2009/9/main" objectType="Radio" checked="Checked" firstButton="1" fmlaLink="FmtCtrls!$C$26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checked="Checked" fmlaLink="Internals!$I$10" lockText="1" noThreeD="1"/>
</file>

<file path=xl/ctrlProps/ctrlProp70.xml><?xml version="1.0" encoding="utf-8"?>
<formControlPr xmlns="http://schemas.microsoft.com/office/spreadsheetml/2009/9/main" objectType="Radio" checked="Checked" firstButton="1" fmlaLink="FmtCtrls!$C$31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GBox"/>
</file>

<file path=xl/ctrlProps/ctrlProp74.xml><?xml version="1.0" encoding="utf-8"?>
<formControlPr xmlns="http://schemas.microsoft.com/office/spreadsheetml/2009/9/main" objectType="GBox"/>
</file>

<file path=xl/ctrlProps/ctrlProp75.xml><?xml version="1.0" encoding="utf-8"?>
<formControlPr xmlns="http://schemas.microsoft.com/office/spreadsheetml/2009/9/main" objectType="GBox"/>
</file>

<file path=xl/ctrlProps/ctrlProp76.xml><?xml version="1.0" encoding="utf-8"?>
<formControlPr xmlns="http://schemas.microsoft.com/office/spreadsheetml/2009/9/main" objectType="GBox"/>
</file>

<file path=xl/ctrlProps/ctrlProp77.xml><?xml version="1.0" encoding="utf-8"?>
<formControlPr xmlns="http://schemas.microsoft.com/office/spreadsheetml/2009/9/main" objectType="GBox"/>
</file>

<file path=xl/ctrlProps/ctrlProp78.xml><?xml version="1.0" encoding="utf-8"?>
<formControlPr xmlns="http://schemas.microsoft.com/office/spreadsheetml/2009/9/main" objectType="Drop" dropStyle="combo" dx="15" fmlaLink="FmtCtrls!$C$39" fmlaRange="Literals!$B$65:$B$72" sel="0" val="0"/>
</file>

<file path=xl/ctrlProps/ctrlProp79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CheckBox" fmlaLink="Internals!$I$11" lockText="1" noThreeD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GBox"/>
</file>

<file path=xl/ctrlProps/ctrlProp82.xml><?xml version="1.0" encoding="utf-8"?>
<formControlPr xmlns="http://schemas.microsoft.com/office/spreadsheetml/2009/9/main" objectType="Drop" dropStyle="combo" dx="15" fmlaLink="FmtCtrls!$D$39" fmlaRange="Literals!$B$65:$B$72" sel="0" val="0"/>
</file>

<file path=xl/ctrlProps/ctrlProp83.xml><?xml version="1.0" encoding="utf-8"?>
<formControlPr xmlns="http://schemas.microsoft.com/office/spreadsheetml/2009/9/main" objectType="Label" lockText="1"/>
</file>

<file path=xl/ctrlProps/ctrlProp84.xml><?xml version="1.0" encoding="utf-8"?>
<formControlPr xmlns="http://schemas.microsoft.com/office/spreadsheetml/2009/9/main" objectType="CheckBox" checked="Checked" fmlaLink="FmtCtrls!$C$3" lockText="1" noThreeD="1"/>
</file>

<file path=xl/ctrlProps/ctrlProp85.xml><?xml version="1.0" encoding="utf-8"?>
<formControlPr xmlns="http://schemas.microsoft.com/office/spreadsheetml/2009/9/main" objectType="CheckBox" checked="Checked" fmlaLink="FmtCtrls!$C$4" lockText="1" noThreeD="1"/>
</file>

<file path=xl/ctrlProps/ctrlProp86.xml><?xml version="1.0" encoding="utf-8"?>
<formControlPr xmlns="http://schemas.microsoft.com/office/spreadsheetml/2009/9/main" objectType="CheckBox" checked="Checked" fmlaLink="FmtCtrls!$C$5" lockText="1" noThreeD="1"/>
</file>

<file path=xl/ctrlProps/ctrlProp87.xml><?xml version="1.0" encoding="utf-8"?>
<formControlPr xmlns="http://schemas.microsoft.com/office/spreadsheetml/2009/9/main" objectType="GBox"/>
</file>

<file path=xl/ctrlProps/ctrlProp88.xml><?xml version="1.0" encoding="utf-8"?>
<formControlPr xmlns="http://schemas.microsoft.com/office/spreadsheetml/2009/9/main" objectType="CheckBox" checked="Checked" fmlaLink="FmtCtrls!$C$38" lockText="1"/>
</file>

<file path=xl/ctrlProps/ctrlProp89.xml><?xml version="1.0" encoding="utf-8"?>
<formControlPr xmlns="http://schemas.microsoft.com/office/spreadsheetml/2009/9/main" objectType="GBox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GBox"/>
</file>

<file path=xl/ctrlProps/ctrlProp91.xml><?xml version="1.0" encoding="utf-8"?>
<formControlPr xmlns="http://schemas.microsoft.com/office/spreadsheetml/2009/9/main" objectType="Radio" checked="Checked" firstButton="1" fmlaLink="FmtCtrls!$C$30" lockText="1"/>
</file>

<file path=xl/ctrlProps/ctrlProp92.xml><?xml version="1.0" encoding="utf-8"?>
<formControlPr xmlns="http://schemas.microsoft.com/office/spreadsheetml/2009/9/main" objectType="Radio" lockText="1"/>
</file>

<file path=xl/ctrlProps/ctrlProp93.xml><?xml version="1.0" encoding="utf-8"?>
<formControlPr xmlns="http://schemas.microsoft.com/office/spreadsheetml/2009/9/main" objectType="Radio" checked="Checked" firstButton="1" fmlaLink="FmtCtrls!$C$19" lockText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checked="Checked" firstButton="1" fmlaLink="FmtCtrls!$C$34" lockText="1"/>
</file>

<file path=xl/ctrlProps/ctrlProp96.xml><?xml version="1.0" encoding="utf-8"?>
<formControlPr xmlns="http://schemas.microsoft.com/office/spreadsheetml/2009/9/main" objectType="Radio" lockText="1"/>
</file>

<file path=xl/ctrlProps/ctrlProp97.xml><?xml version="1.0" encoding="utf-8"?>
<formControlPr xmlns="http://schemas.microsoft.com/office/spreadsheetml/2009/9/main" objectType="CheckBox" fmlaLink="FmtCtrls!$C$59" lockText="1" noThreeD="1"/>
</file>

<file path=xl/ctrlProps/ctrlProp98.xml><?xml version="1.0" encoding="utf-8"?>
<formControlPr xmlns="http://schemas.microsoft.com/office/spreadsheetml/2009/9/main" objectType="CheckBox" checked="Checked" fmlaLink="FmtCtrls!$C$51" lockText="1" noThreeD="1"/>
</file>

<file path=xl/ctrlProps/ctrlProp99.xml><?xml version="1.0" encoding="utf-8"?>
<formControlPr xmlns="http://schemas.microsoft.com/office/spreadsheetml/2009/9/main" objectType="CheckBox" checked="Checked" fmlaLink="FmtCtrls!$C$52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commons.wikimedia.org/w/index.php?curid=59303600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1.png"/><Relationship Id="rId13" Type="http://schemas.openxmlformats.org/officeDocument/2006/relationships/image" Target="../media/image39.png"/><Relationship Id="rId18" Type="http://schemas.openxmlformats.org/officeDocument/2006/relationships/image" Target="../media/image36.svg"/><Relationship Id="rId26" Type="http://schemas.openxmlformats.org/officeDocument/2006/relationships/image" Target="../media/image48.svg"/><Relationship Id="rId3" Type="http://schemas.openxmlformats.org/officeDocument/2006/relationships/image" Target="../media/image26.svg"/><Relationship Id="rId21" Type="http://schemas.openxmlformats.org/officeDocument/2006/relationships/image" Target="../media/image59.svg"/><Relationship Id="rId7" Type="http://schemas.openxmlformats.org/officeDocument/2006/relationships/image" Target="../media/image30.svg"/><Relationship Id="rId12" Type="http://schemas.openxmlformats.org/officeDocument/2006/relationships/image" Target="../media/image64.svg"/><Relationship Id="rId17" Type="http://schemas.openxmlformats.org/officeDocument/2006/relationships/image" Target="../media/image35.png"/><Relationship Id="rId25" Type="http://schemas.openxmlformats.org/officeDocument/2006/relationships/image" Target="../media/image47.png"/><Relationship Id="rId2" Type="http://schemas.openxmlformats.org/officeDocument/2006/relationships/image" Target="../media/image25.png"/><Relationship Id="rId16" Type="http://schemas.openxmlformats.org/officeDocument/2006/relationships/image" Target="../media/image44.svg"/><Relationship Id="rId20" Type="http://schemas.openxmlformats.org/officeDocument/2006/relationships/image" Target="../media/image58.png"/><Relationship Id="rId29" Type="http://schemas.openxmlformats.org/officeDocument/2006/relationships/image" Target="../media/image52.png"/><Relationship Id="rId1" Type="http://schemas.openxmlformats.org/officeDocument/2006/relationships/image" Target="../media/image62.png"/><Relationship Id="rId6" Type="http://schemas.openxmlformats.org/officeDocument/2006/relationships/image" Target="../media/image29.png"/><Relationship Id="rId11" Type="http://schemas.openxmlformats.org/officeDocument/2006/relationships/image" Target="../media/image63.png"/><Relationship Id="rId24" Type="http://schemas.openxmlformats.org/officeDocument/2006/relationships/image" Target="../media/image46.svg"/><Relationship Id="rId32" Type="http://schemas.openxmlformats.org/officeDocument/2006/relationships/image" Target="../media/image55.svg"/><Relationship Id="rId5" Type="http://schemas.openxmlformats.org/officeDocument/2006/relationships/image" Target="../media/image28.svg"/><Relationship Id="rId15" Type="http://schemas.openxmlformats.org/officeDocument/2006/relationships/image" Target="../media/image43.png"/><Relationship Id="rId23" Type="http://schemas.openxmlformats.org/officeDocument/2006/relationships/image" Target="../media/image45.png"/><Relationship Id="rId28" Type="http://schemas.openxmlformats.org/officeDocument/2006/relationships/image" Target="../media/image50.svg"/><Relationship Id="rId10" Type="http://schemas.openxmlformats.org/officeDocument/2006/relationships/image" Target="../media/image69.svg"/><Relationship Id="rId19" Type="http://schemas.openxmlformats.org/officeDocument/2006/relationships/image" Target="../media/image67.png"/><Relationship Id="rId31" Type="http://schemas.openxmlformats.org/officeDocument/2006/relationships/image" Target="../media/image54.png"/><Relationship Id="rId4" Type="http://schemas.openxmlformats.org/officeDocument/2006/relationships/image" Target="../media/image27.png"/><Relationship Id="rId9" Type="http://schemas.openxmlformats.org/officeDocument/2006/relationships/image" Target="../media/image68.png"/><Relationship Id="rId14" Type="http://schemas.openxmlformats.org/officeDocument/2006/relationships/image" Target="../media/image40.svg"/><Relationship Id="rId22" Type="http://schemas.openxmlformats.org/officeDocument/2006/relationships/image" Target="../media/image51.png"/><Relationship Id="rId27" Type="http://schemas.openxmlformats.org/officeDocument/2006/relationships/image" Target="../media/image49.png"/><Relationship Id="rId30" Type="http://schemas.openxmlformats.org/officeDocument/2006/relationships/image" Target="../media/image53.sv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4.png"/><Relationship Id="rId2" Type="http://schemas.openxmlformats.org/officeDocument/2006/relationships/image" Target="../media/image48.svg"/><Relationship Id="rId1" Type="http://schemas.openxmlformats.org/officeDocument/2006/relationships/image" Target="../media/image47.png"/><Relationship Id="rId4" Type="http://schemas.openxmlformats.org/officeDocument/2006/relationships/image" Target="../media/image55.sv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6.png"/><Relationship Id="rId13" Type="http://schemas.openxmlformats.org/officeDocument/2006/relationships/image" Target="../media/image81.svg"/><Relationship Id="rId3" Type="http://schemas.openxmlformats.org/officeDocument/2006/relationships/image" Target="../media/image71.svg"/><Relationship Id="rId7" Type="http://schemas.openxmlformats.org/officeDocument/2006/relationships/image" Target="../media/image75.svg"/><Relationship Id="rId12" Type="http://schemas.openxmlformats.org/officeDocument/2006/relationships/image" Target="../media/image80.png"/><Relationship Id="rId17" Type="http://schemas.openxmlformats.org/officeDocument/2006/relationships/image" Target="../media/image85.svg"/><Relationship Id="rId2" Type="http://schemas.openxmlformats.org/officeDocument/2006/relationships/image" Target="../media/image70.png"/><Relationship Id="rId16" Type="http://schemas.openxmlformats.org/officeDocument/2006/relationships/image" Target="../media/image84.png"/><Relationship Id="rId1" Type="http://schemas.openxmlformats.org/officeDocument/2006/relationships/image" Target="../media/image1.jpg"/><Relationship Id="rId6" Type="http://schemas.openxmlformats.org/officeDocument/2006/relationships/image" Target="../media/image74.png"/><Relationship Id="rId11" Type="http://schemas.openxmlformats.org/officeDocument/2006/relationships/image" Target="../media/image79.svg"/><Relationship Id="rId5" Type="http://schemas.openxmlformats.org/officeDocument/2006/relationships/image" Target="../media/image73.svg"/><Relationship Id="rId15" Type="http://schemas.openxmlformats.org/officeDocument/2006/relationships/image" Target="../media/image83.svg"/><Relationship Id="rId10" Type="http://schemas.openxmlformats.org/officeDocument/2006/relationships/image" Target="../media/image78.png"/><Relationship Id="rId4" Type="http://schemas.openxmlformats.org/officeDocument/2006/relationships/image" Target="../media/image72.png"/><Relationship Id="rId9" Type="http://schemas.openxmlformats.org/officeDocument/2006/relationships/image" Target="../media/image77.svg"/><Relationship Id="rId14" Type="http://schemas.openxmlformats.org/officeDocument/2006/relationships/image" Target="../media/image82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3.svg"/><Relationship Id="rId13" Type="http://schemas.openxmlformats.org/officeDocument/2006/relationships/image" Target="../media/image98.png"/><Relationship Id="rId18" Type="http://schemas.openxmlformats.org/officeDocument/2006/relationships/image" Target="../media/image48.svg"/><Relationship Id="rId26" Type="http://schemas.openxmlformats.org/officeDocument/2006/relationships/image" Target="../media/image109.svg"/><Relationship Id="rId3" Type="http://schemas.openxmlformats.org/officeDocument/2006/relationships/image" Target="../media/image88.png"/><Relationship Id="rId21" Type="http://schemas.openxmlformats.org/officeDocument/2006/relationships/image" Target="../media/image104.png"/><Relationship Id="rId7" Type="http://schemas.openxmlformats.org/officeDocument/2006/relationships/image" Target="../media/image92.png"/><Relationship Id="rId12" Type="http://schemas.openxmlformats.org/officeDocument/2006/relationships/image" Target="../media/image97.svg"/><Relationship Id="rId17" Type="http://schemas.openxmlformats.org/officeDocument/2006/relationships/image" Target="../media/image47.png"/><Relationship Id="rId25" Type="http://schemas.openxmlformats.org/officeDocument/2006/relationships/image" Target="../media/image108.png"/><Relationship Id="rId2" Type="http://schemas.openxmlformats.org/officeDocument/2006/relationships/image" Target="../media/image87.svg"/><Relationship Id="rId16" Type="http://schemas.openxmlformats.org/officeDocument/2006/relationships/image" Target="../media/image101.svg"/><Relationship Id="rId20" Type="http://schemas.openxmlformats.org/officeDocument/2006/relationships/image" Target="../media/image103.svg"/><Relationship Id="rId1" Type="http://schemas.openxmlformats.org/officeDocument/2006/relationships/image" Target="../media/image86.png"/><Relationship Id="rId6" Type="http://schemas.openxmlformats.org/officeDocument/2006/relationships/image" Target="../media/image91.svg"/><Relationship Id="rId11" Type="http://schemas.openxmlformats.org/officeDocument/2006/relationships/image" Target="../media/image96.png"/><Relationship Id="rId24" Type="http://schemas.openxmlformats.org/officeDocument/2006/relationships/image" Target="../media/image107.svg"/><Relationship Id="rId5" Type="http://schemas.openxmlformats.org/officeDocument/2006/relationships/image" Target="../media/image90.png"/><Relationship Id="rId15" Type="http://schemas.openxmlformats.org/officeDocument/2006/relationships/image" Target="../media/image100.png"/><Relationship Id="rId23" Type="http://schemas.openxmlformats.org/officeDocument/2006/relationships/image" Target="../media/image106.png"/><Relationship Id="rId28" Type="http://schemas.openxmlformats.org/officeDocument/2006/relationships/image" Target="../media/image111.svg"/><Relationship Id="rId10" Type="http://schemas.openxmlformats.org/officeDocument/2006/relationships/image" Target="../media/image95.svg"/><Relationship Id="rId19" Type="http://schemas.openxmlformats.org/officeDocument/2006/relationships/image" Target="../media/image102.png"/><Relationship Id="rId4" Type="http://schemas.openxmlformats.org/officeDocument/2006/relationships/image" Target="../media/image89.svg"/><Relationship Id="rId9" Type="http://schemas.openxmlformats.org/officeDocument/2006/relationships/image" Target="../media/image94.png"/><Relationship Id="rId14" Type="http://schemas.openxmlformats.org/officeDocument/2006/relationships/image" Target="../media/image99.svg"/><Relationship Id="rId22" Type="http://schemas.openxmlformats.org/officeDocument/2006/relationships/image" Target="../media/image105.svg"/><Relationship Id="rId27" Type="http://schemas.openxmlformats.org/officeDocument/2006/relationships/image" Target="../media/image11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inthcircuit.org/sites/default/files/Equitable-Distribution-Spreadsheet-User-Guide-v32.17.docx" TargetMode="External"/><Relationship Id="rId13" Type="http://schemas.openxmlformats.org/officeDocument/2006/relationships/hyperlink" Target="#'Case Style'!A1"/><Relationship Id="rId18" Type="http://schemas.openxmlformats.org/officeDocument/2006/relationships/image" Target="../media/image14.svg"/><Relationship Id="rId3" Type="http://schemas.openxmlformats.org/officeDocument/2006/relationships/image" Target="../media/image4.png"/><Relationship Id="rId21" Type="http://schemas.openxmlformats.org/officeDocument/2006/relationships/image" Target="../media/image16.png"/><Relationship Id="rId7" Type="http://schemas.openxmlformats.org/officeDocument/2006/relationships/image" Target="../media/image7.svg"/><Relationship Id="rId12" Type="http://schemas.openxmlformats.org/officeDocument/2006/relationships/image" Target="../media/image10.png"/><Relationship Id="rId17" Type="http://schemas.openxmlformats.org/officeDocument/2006/relationships/image" Target="../media/image13.png"/><Relationship Id="rId2" Type="http://schemas.openxmlformats.org/officeDocument/2006/relationships/hyperlink" Target="https://www.ninthcircuit.org/sites/default/files/Equitable-Distribution-Instructions.docx" TargetMode="External"/><Relationship Id="rId16" Type="http://schemas.openxmlformats.org/officeDocument/2006/relationships/hyperlink" Target="https://ninthcircuit.org/about/judges/circuit/diana-m-tennis" TargetMode="External"/><Relationship Id="rId20" Type="http://schemas.openxmlformats.org/officeDocument/2006/relationships/image" Target="../media/image1.jpg"/><Relationship Id="rId1" Type="http://schemas.openxmlformats.org/officeDocument/2006/relationships/image" Target="../media/image3.jpeg"/><Relationship Id="rId6" Type="http://schemas.openxmlformats.org/officeDocument/2006/relationships/image" Target="../media/image6.png"/><Relationship Id="rId11" Type="http://schemas.openxmlformats.org/officeDocument/2006/relationships/hyperlink" Target="https://www.ninthcircuit.org/" TargetMode="External"/><Relationship Id="rId5" Type="http://schemas.openxmlformats.org/officeDocument/2006/relationships/hyperlink" Target="https://www.ninthcircuit.org/sites/default/files/Equitable-Distribution-Forms.pdf" TargetMode="External"/><Relationship Id="rId15" Type="http://schemas.openxmlformats.org/officeDocument/2006/relationships/image" Target="../media/image12.svg"/><Relationship Id="rId10" Type="http://schemas.openxmlformats.org/officeDocument/2006/relationships/image" Target="../media/image9.svg"/><Relationship Id="rId19" Type="http://schemas.openxmlformats.org/officeDocument/2006/relationships/image" Target="../media/image15.png"/><Relationship Id="rId4" Type="http://schemas.openxmlformats.org/officeDocument/2006/relationships/image" Target="../media/image5.svg"/><Relationship Id="rId9" Type="http://schemas.openxmlformats.org/officeDocument/2006/relationships/image" Target="../media/image8.png"/><Relationship Id="rId14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inthcircuit.org/sites/default/files/Equitable-Distribution-Forms.pdf" TargetMode="External"/><Relationship Id="rId13" Type="http://schemas.openxmlformats.org/officeDocument/2006/relationships/image" Target="../media/image9.svg"/><Relationship Id="rId18" Type="http://schemas.openxmlformats.org/officeDocument/2006/relationships/image" Target="../media/image12.svg"/><Relationship Id="rId26" Type="http://schemas.openxmlformats.org/officeDocument/2006/relationships/image" Target="../media/image20.svg"/><Relationship Id="rId3" Type="http://schemas.openxmlformats.org/officeDocument/2006/relationships/image" Target="../media/image15.png"/><Relationship Id="rId21" Type="http://schemas.openxmlformats.org/officeDocument/2006/relationships/image" Target="../media/image14.svg"/><Relationship Id="rId7" Type="http://schemas.openxmlformats.org/officeDocument/2006/relationships/image" Target="../media/image5.svg"/><Relationship Id="rId12" Type="http://schemas.openxmlformats.org/officeDocument/2006/relationships/image" Target="../media/image8.png"/><Relationship Id="rId17" Type="http://schemas.openxmlformats.org/officeDocument/2006/relationships/image" Target="../media/image11.png"/><Relationship Id="rId25" Type="http://schemas.openxmlformats.org/officeDocument/2006/relationships/hyperlink" Target="#'Case Style'!K12"/><Relationship Id="rId2" Type="http://schemas.openxmlformats.org/officeDocument/2006/relationships/image" Target="../media/image3.jpeg"/><Relationship Id="rId16" Type="http://schemas.openxmlformats.org/officeDocument/2006/relationships/hyperlink" Target="#Assets!A1"/><Relationship Id="rId20" Type="http://schemas.openxmlformats.org/officeDocument/2006/relationships/image" Target="../media/image13.png"/><Relationship Id="rId29" Type="http://schemas.openxmlformats.org/officeDocument/2006/relationships/hyperlink" Target="#'Case Style'!K18"/><Relationship Id="rId1" Type="http://schemas.openxmlformats.org/officeDocument/2006/relationships/image" Target="../media/image1.jpg"/><Relationship Id="rId6" Type="http://schemas.openxmlformats.org/officeDocument/2006/relationships/image" Target="../media/image4.png"/><Relationship Id="rId11" Type="http://schemas.openxmlformats.org/officeDocument/2006/relationships/hyperlink" Target="https://www.ninthcircuit.org/sites/default/files/Equitable-Distribution-Spreadsheet-User-Guide-v32.17.docx" TargetMode="External"/><Relationship Id="rId24" Type="http://schemas.openxmlformats.org/officeDocument/2006/relationships/image" Target="../media/image19.svg"/><Relationship Id="rId5" Type="http://schemas.openxmlformats.org/officeDocument/2006/relationships/hyperlink" Target="https://www.ninthcircuit.org/sites/default/files/Equitable-Distribution-Instructions.docx" TargetMode="External"/><Relationship Id="rId15" Type="http://schemas.openxmlformats.org/officeDocument/2006/relationships/image" Target="../media/image10.png"/><Relationship Id="rId23" Type="http://schemas.openxmlformats.org/officeDocument/2006/relationships/image" Target="../media/image18.png"/><Relationship Id="rId28" Type="http://schemas.openxmlformats.org/officeDocument/2006/relationships/hyperlink" Target="#'Case Style'!K16"/><Relationship Id="rId10" Type="http://schemas.openxmlformats.org/officeDocument/2006/relationships/image" Target="../media/image7.svg"/><Relationship Id="rId19" Type="http://schemas.openxmlformats.org/officeDocument/2006/relationships/hyperlink" Target="https://ninthcircuit.org/about/judges/circuit/diana-m-tennis" TargetMode="External"/><Relationship Id="rId31" Type="http://schemas.openxmlformats.org/officeDocument/2006/relationships/hyperlink" Target="#'Case Style'!K22"/><Relationship Id="rId4" Type="http://schemas.openxmlformats.org/officeDocument/2006/relationships/image" Target="../media/image17.png"/><Relationship Id="rId9" Type="http://schemas.openxmlformats.org/officeDocument/2006/relationships/image" Target="../media/image6.png"/><Relationship Id="rId14" Type="http://schemas.openxmlformats.org/officeDocument/2006/relationships/hyperlink" Target="https://www.ninthcircuit.org/" TargetMode="External"/><Relationship Id="rId22" Type="http://schemas.openxmlformats.org/officeDocument/2006/relationships/hyperlink" Target="#'Case Style'!K10"/><Relationship Id="rId27" Type="http://schemas.openxmlformats.org/officeDocument/2006/relationships/hyperlink" Target="#'Case Style'!K14"/><Relationship Id="rId30" Type="http://schemas.openxmlformats.org/officeDocument/2006/relationships/hyperlink" Target="#'Case Style'!K20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inthcircuit.org/sites/default/files/Equitable-Distribution-Forms.pdf" TargetMode="External"/><Relationship Id="rId13" Type="http://schemas.openxmlformats.org/officeDocument/2006/relationships/image" Target="../media/image9.svg"/><Relationship Id="rId18" Type="http://schemas.openxmlformats.org/officeDocument/2006/relationships/image" Target="../media/image12.svg"/><Relationship Id="rId3" Type="http://schemas.openxmlformats.org/officeDocument/2006/relationships/image" Target="../media/image15.png"/><Relationship Id="rId21" Type="http://schemas.openxmlformats.org/officeDocument/2006/relationships/image" Target="../media/image14.svg"/><Relationship Id="rId7" Type="http://schemas.openxmlformats.org/officeDocument/2006/relationships/image" Target="../media/image5.svg"/><Relationship Id="rId12" Type="http://schemas.openxmlformats.org/officeDocument/2006/relationships/image" Target="../media/image8.png"/><Relationship Id="rId17" Type="http://schemas.openxmlformats.org/officeDocument/2006/relationships/image" Target="../media/image11.png"/><Relationship Id="rId2" Type="http://schemas.openxmlformats.org/officeDocument/2006/relationships/image" Target="../media/image3.jpeg"/><Relationship Id="rId16" Type="http://schemas.openxmlformats.org/officeDocument/2006/relationships/hyperlink" Target="#Assets!A1"/><Relationship Id="rId20" Type="http://schemas.openxmlformats.org/officeDocument/2006/relationships/image" Target="../media/image13.png"/><Relationship Id="rId1" Type="http://schemas.openxmlformats.org/officeDocument/2006/relationships/image" Target="../media/image1.jpg"/><Relationship Id="rId6" Type="http://schemas.openxmlformats.org/officeDocument/2006/relationships/image" Target="../media/image4.png"/><Relationship Id="rId11" Type="http://schemas.openxmlformats.org/officeDocument/2006/relationships/hyperlink" Target="https://www.ninthcircuit.org/sites/default/files/Equitable-Distribution-Spreadsheet-User-Guide-v32.17.docx" TargetMode="External"/><Relationship Id="rId5" Type="http://schemas.openxmlformats.org/officeDocument/2006/relationships/hyperlink" Target="https://www.ninthcircuit.org/sites/default/files/Equitable-Distribution-Instructions.docx" TargetMode="External"/><Relationship Id="rId15" Type="http://schemas.openxmlformats.org/officeDocument/2006/relationships/image" Target="../media/image10.png"/><Relationship Id="rId10" Type="http://schemas.openxmlformats.org/officeDocument/2006/relationships/image" Target="../media/image7.svg"/><Relationship Id="rId19" Type="http://schemas.openxmlformats.org/officeDocument/2006/relationships/hyperlink" Target="https://ninthcircuit.org/about/judges/circuit/diana-m-tennis" TargetMode="External"/><Relationship Id="rId4" Type="http://schemas.openxmlformats.org/officeDocument/2006/relationships/image" Target="../media/image17.png"/><Relationship Id="rId9" Type="http://schemas.openxmlformats.org/officeDocument/2006/relationships/image" Target="../media/image6.png"/><Relationship Id="rId14" Type="http://schemas.openxmlformats.org/officeDocument/2006/relationships/hyperlink" Target="https://www.ninthcircuit.org/" TargetMode="Externa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image" Target="../media/image34.svg"/><Relationship Id="rId18" Type="http://schemas.openxmlformats.org/officeDocument/2006/relationships/image" Target="../media/image39.png"/><Relationship Id="rId26" Type="http://schemas.openxmlformats.org/officeDocument/2006/relationships/image" Target="../media/image47.png"/><Relationship Id="rId3" Type="http://schemas.openxmlformats.org/officeDocument/2006/relationships/image" Target="../media/image24.png"/><Relationship Id="rId21" Type="http://schemas.openxmlformats.org/officeDocument/2006/relationships/image" Target="../media/image42.svg"/><Relationship Id="rId34" Type="http://schemas.openxmlformats.org/officeDocument/2006/relationships/image" Target="../media/image55.svg"/><Relationship Id="rId7" Type="http://schemas.openxmlformats.org/officeDocument/2006/relationships/image" Target="../media/image28.svg"/><Relationship Id="rId12" Type="http://schemas.openxmlformats.org/officeDocument/2006/relationships/image" Target="../media/image33.png"/><Relationship Id="rId17" Type="http://schemas.openxmlformats.org/officeDocument/2006/relationships/image" Target="../media/image38.svg"/><Relationship Id="rId25" Type="http://schemas.openxmlformats.org/officeDocument/2006/relationships/image" Target="../media/image46.svg"/><Relationship Id="rId33" Type="http://schemas.openxmlformats.org/officeDocument/2006/relationships/image" Target="../media/image54.png"/><Relationship Id="rId2" Type="http://schemas.openxmlformats.org/officeDocument/2006/relationships/image" Target="../media/image23.png"/><Relationship Id="rId16" Type="http://schemas.openxmlformats.org/officeDocument/2006/relationships/image" Target="../media/image37.png"/><Relationship Id="rId20" Type="http://schemas.openxmlformats.org/officeDocument/2006/relationships/image" Target="../media/image41.png"/><Relationship Id="rId29" Type="http://schemas.openxmlformats.org/officeDocument/2006/relationships/image" Target="../media/image50.svg"/><Relationship Id="rId1" Type="http://schemas.openxmlformats.org/officeDocument/2006/relationships/image" Target="../media/image22.png"/><Relationship Id="rId6" Type="http://schemas.openxmlformats.org/officeDocument/2006/relationships/image" Target="../media/image27.png"/><Relationship Id="rId11" Type="http://schemas.openxmlformats.org/officeDocument/2006/relationships/image" Target="../media/image32.png"/><Relationship Id="rId24" Type="http://schemas.openxmlformats.org/officeDocument/2006/relationships/image" Target="../media/image45.png"/><Relationship Id="rId32" Type="http://schemas.openxmlformats.org/officeDocument/2006/relationships/image" Target="../media/image53.svg"/><Relationship Id="rId5" Type="http://schemas.openxmlformats.org/officeDocument/2006/relationships/image" Target="../media/image26.svg"/><Relationship Id="rId15" Type="http://schemas.openxmlformats.org/officeDocument/2006/relationships/image" Target="../media/image36.svg"/><Relationship Id="rId23" Type="http://schemas.openxmlformats.org/officeDocument/2006/relationships/image" Target="../media/image44.svg"/><Relationship Id="rId28" Type="http://schemas.openxmlformats.org/officeDocument/2006/relationships/image" Target="../media/image49.png"/><Relationship Id="rId10" Type="http://schemas.openxmlformats.org/officeDocument/2006/relationships/image" Target="../media/image31.png"/><Relationship Id="rId19" Type="http://schemas.openxmlformats.org/officeDocument/2006/relationships/image" Target="../media/image40.svg"/><Relationship Id="rId31" Type="http://schemas.openxmlformats.org/officeDocument/2006/relationships/image" Target="../media/image52.png"/><Relationship Id="rId4" Type="http://schemas.openxmlformats.org/officeDocument/2006/relationships/image" Target="../media/image25.png"/><Relationship Id="rId9" Type="http://schemas.openxmlformats.org/officeDocument/2006/relationships/image" Target="../media/image30.svg"/><Relationship Id="rId14" Type="http://schemas.openxmlformats.org/officeDocument/2006/relationships/image" Target="../media/image35.png"/><Relationship Id="rId22" Type="http://schemas.openxmlformats.org/officeDocument/2006/relationships/image" Target="../media/image43.png"/><Relationship Id="rId27" Type="http://schemas.openxmlformats.org/officeDocument/2006/relationships/image" Target="../media/image48.svg"/><Relationship Id="rId30" Type="http://schemas.openxmlformats.org/officeDocument/2006/relationships/image" Target="../media/image51.png"/><Relationship Id="rId8" Type="http://schemas.openxmlformats.org/officeDocument/2006/relationships/image" Target="../media/image2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1.png"/><Relationship Id="rId13" Type="http://schemas.openxmlformats.org/officeDocument/2006/relationships/image" Target="../media/image57.svg"/><Relationship Id="rId18" Type="http://schemas.openxmlformats.org/officeDocument/2006/relationships/image" Target="../media/image35.png"/><Relationship Id="rId26" Type="http://schemas.openxmlformats.org/officeDocument/2006/relationships/image" Target="../media/image48.svg"/><Relationship Id="rId3" Type="http://schemas.openxmlformats.org/officeDocument/2006/relationships/image" Target="../media/image26.svg"/><Relationship Id="rId21" Type="http://schemas.openxmlformats.org/officeDocument/2006/relationships/image" Target="../media/image59.svg"/><Relationship Id="rId7" Type="http://schemas.openxmlformats.org/officeDocument/2006/relationships/image" Target="../media/image30.svg"/><Relationship Id="rId12" Type="http://schemas.openxmlformats.org/officeDocument/2006/relationships/image" Target="../media/image56.png"/><Relationship Id="rId17" Type="http://schemas.openxmlformats.org/officeDocument/2006/relationships/image" Target="../media/image34.svg"/><Relationship Id="rId25" Type="http://schemas.openxmlformats.org/officeDocument/2006/relationships/image" Target="../media/image47.png"/><Relationship Id="rId2" Type="http://schemas.openxmlformats.org/officeDocument/2006/relationships/image" Target="../media/image25.png"/><Relationship Id="rId16" Type="http://schemas.openxmlformats.org/officeDocument/2006/relationships/image" Target="../media/image33.png"/><Relationship Id="rId20" Type="http://schemas.openxmlformats.org/officeDocument/2006/relationships/image" Target="../media/image58.png"/><Relationship Id="rId29" Type="http://schemas.openxmlformats.org/officeDocument/2006/relationships/image" Target="../media/image52.png"/><Relationship Id="rId1" Type="http://schemas.openxmlformats.org/officeDocument/2006/relationships/image" Target="../media/image22.png"/><Relationship Id="rId6" Type="http://schemas.openxmlformats.org/officeDocument/2006/relationships/image" Target="../media/image29.png"/><Relationship Id="rId11" Type="http://schemas.openxmlformats.org/officeDocument/2006/relationships/image" Target="../media/image40.svg"/><Relationship Id="rId24" Type="http://schemas.openxmlformats.org/officeDocument/2006/relationships/image" Target="../media/image46.svg"/><Relationship Id="rId32" Type="http://schemas.openxmlformats.org/officeDocument/2006/relationships/image" Target="../media/image55.svg"/><Relationship Id="rId5" Type="http://schemas.openxmlformats.org/officeDocument/2006/relationships/image" Target="../media/image28.svg"/><Relationship Id="rId15" Type="http://schemas.openxmlformats.org/officeDocument/2006/relationships/image" Target="../media/image44.svg"/><Relationship Id="rId23" Type="http://schemas.openxmlformats.org/officeDocument/2006/relationships/image" Target="../media/image45.png"/><Relationship Id="rId28" Type="http://schemas.openxmlformats.org/officeDocument/2006/relationships/image" Target="../media/image61.svg"/><Relationship Id="rId10" Type="http://schemas.openxmlformats.org/officeDocument/2006/relationships/image" Target="../media/image39.png"/><Relationship Id="rId19" Type="http://schemas.openxmlformats.org/officeDocument/2006/relationships/image" Target="../media/image36.svg"/><Relationship Id="rId31" Type="http://schemas.openxmlformats.org/officeDocument/2006/relationships/image" Target="../media/image54.png"/><Relationship Id="rId4" Type="http://schemas.openxmlformats.org/officeDocument/2006/relationships/image" Target="../media/image27.png"/><Relationship Id="rId9" Type="http://schemas.openxmlformats.org/officeDocument/2006/relationships/image" Target="../media/image32.png"/><Relationship Id="rId14" Type="http://schemas.openxmlformats.org/officeDocument/2006/relationships/image" Target="../media/image43.png"/><Relationship Id="rId22" Type="http://schemas.openxmlformats.org/officeDocument/2006/relationships/image" Target="../media/image51.png"/><Relationship Id="rId27" Type="http://schemas.openxmlformats.org/officeDocument/2006/relationships/image" Target="../media/image60.png"/><Relationship Id="rId30" Type="http://schemas.openxmlformats.org/officeDocument/2006/relationships/image" Target="../media/image53.sv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1.png"/><Relationship Id="rId13" Type="http://schemas.openxmlformats.org/officeDocument/2006/relationships/image" Target="../media/image65.png"/><Relationship Id="rId18" Type="http://schemas.openxmlformats.org/officeDocument/2006/relationships/image" Target="../media/image36.svg"/><Relationship Id="rId26" Type="http://schemas.openxmlformats.org/officeDocument/2006/relationships/image" Target="../media/image48.svg"/><Relationship Id="rId3" Type="http://schemas.openxmlformats.org/officeDocument/2006/relationships/image" Target="../media/image26.svg"/><Relationship Id="rId21" Type="http://schemas.openxmlformats.org/officeDocument/2006/relationships/image" Target="../media/image59.svg"/><Relationship Id="rId7" Type="http://schemas.openxmlformats.org/officeDocument/2006/relationships/image" Target="../media/image30.svg"/><Relationship Id="rId12" Type="http://schemas.openxmlformats.org/officeDocument/2006/relationships/image" Target="../media/image64.svg"/><Relationship Id="rId17" Type="http://schemas.openxmlformats.org/officeDocument/2006/relationships/image" Target="../media/image35.png"/><Relationship Id="rId25" Type="http://schemas.openxmlformats.org/officeDocument/2006/relationships/image" Target="../media/image47.png"/><Relationship Id="rId2" Type="http://schemas.openxmlformats.org/officeDocument/2006/relationships/image" Target="../media/image25.png"/><Relationship Id="rId16" Type="http://schemas.openxmlformats.org/officeDocument/2006/relationships/image" Target="../media/image44.svg"/><Relationship Id="rId20" Type="http://schemas.openxmlformats.org/officeDocument/2006/relationships/image" Target="../media/image58.png"/><Relationship Id="rId29" Type="http://schemas.openxmlformats.org/officeDocument/2006/relationships/image" Target="../media/image52.png"/><Relationship Id="rId1" Type="http://schemas.openxmlformats.org/officeDocument/2006/relationships/image" Target="../media/image62.png"/><Relationship Id="rId6" Type="http://schemas.openxmlformats.org/officeDocument/2006/relationships/image" Target="../media/image29.png"/><Relationship Id="rId11" Type="http://schemas.openxmlformats.org/officeDocument/2006/relationships/image" Target="../media/image63.png"/><Relationship Id="rId24" Type="http://schemas.openxmlformats.org/officeDocument/2006/relationships/image" Target="../media/image46.svg"/><Relationship Id="rId32" Type="http://schemas.openxmlformats.org/officeDocument/2006/relationships/image" Target="../media/image55.svg"/><Relationship Id="rId5" Type="http://schemas.openxmlformats.org/officeDocument/2006/relationships/image" Target="../media/image28.svg"/><Relationship Id="rId15" Type="http://schemas.openxmlformats.org/officeDocument/2006/relationships/image" Target="../media/image43.png"/><Relationship Id="rId23" Type="http://schemas.openxmlformats.org/officeDocument/2006/relationships/image" Target="../media/image45.png"/><Relationship Id="rId28" Type="http://schemas.openxmlformats.org/officeDocument/2006/relationships/image" Target="../media/image50.svg"/><Relationship Id="rId10" Type="http://schemas.openxmlformats.org/officeDocument/2006/relationships/image" Target="../media/image40.svg"/><Relationship Id="rId19" Type="http://schemas.openxmlformats.org/officeDocument/2006/relationships/image" Target="../media/image67.png"/><Relationship Id="rId31" Type="http://schemas.openxmlformats.org/officeDocument/2006/relationships/image" Target="../media/image54.png"/><Relationship Id="rId4" Type="http://schemas.openxmlformats.org/officeDocument/2006/relationships/image" Target="../media/image27.png"/><Relationship Id="rId9" Type="http://schemas.openxmlformats.org/officeDocument/2006/relationships/image" Target="../media/image39.png"/><Relationship Id="rId14" Type="http://schemas.openxmlformats.org/officeDocument/2006/relationships/image" Target="../media/image66.svg"/><Relationship Id="rId22" Type="http://schemas.openxmlformats.org/officeDocument/2006/relationships/image" Target="../media/image51.png"/><Relationship Id="rId27" Type="http://schemas.openxmlformats.org/officeDocument/2006/relationships/image" Target="../media/image49.png"/><Relationship Id="rId30" Type="http://schemas.openxmlformats.org/officeDocument/2006/relationships/image" Target="../media/image53.svg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image" Target="../media/image66.svg"/><Relationship Id="rId18" Type="http://schemas.openxmlformats.org/officeDocument/2006/relationships/image" Target="../media/image33.png"/><Relationship Id="rId26" Type="http://schemas.openxmlformats.org/officeDocument/2006/relationships/image" Target="../media/image46.svg"/><Relationship Id="rId3" Type="http://schemas.openxmlformats.org/officeDocument/2006/relationships/image" Target="../media/image24.png"/><Relationship Id="rId21" Type="http://schemas.openxmlformats.org/officeDocument/2006/relationships/image" Target="../media/image36.svg"/><Relationship Id="rId34" Type="http://schemas.openxmlformats.org/officeDocument/2006/relationships/image" Target="../media/image55.svg"/><Relationship Id="rId7" Type="http://schemas.openxmlformats.org/officeDocument/2006/relationships/image" Target="../media/image28.svg"/><Relationship Id="rId12" Type="http://schemas.openxmlformats.org/officeDocument/2006/relationships/image" Target="../media/image65.png"/><Relationship Id="rId17" Type="http://schemas.openxmlformats.org/officeDocument/2006/relationships/image" Target="../media/image44.svg"/><Relationship Id="rId25" Type="http://schemas.openxmlformats.org/officeDocument/2006/relationships/image" Target="../media/image45.png"/><Relationship Id="rId33" Type="http://schemas.openxmlformats.org/officeDocument/2006/relationships/image" Target="../media/image54.png"/><Relationship Id="rId2" Type="http://schemas.openxmlformats.org/officeDocument/2006/relationships/image" Target="../media/image23.png"/><Relationship Id="rId16" Type="http://schemas.openxmlformats.org/officeDocument/2006/relationships/image" Target="../media/image43.png"/><Relationship Id="rId20" Type="http://schemas.openxmlformats.org/officeDocument/2006/relationships/image" Target="../media/image35.png"/><Relationship Id="rId29" Type="http://schemas.openxmlformats.org/officeDocument/2006/relationships/image" Target="../media/image49.png"/><Relationship Id="rId1" Type="http://schemas.openxmlformats.org/officeDocument/2006/relationships/image" Target="../media/image22.png"/><Relationship Id="rId6" Type="http://schemas.openxmlformats.org/officeDocument/2006/relationships/image" Target="../media/image27.png"/><Relationship Id="rId11" Type="http://schemas.openxmlformats.org/officeDocument/2006/relationships/image" Target="../media/image32.png"/><Relationship Id="rId24" Type="http://schemas.openxmlformats.org/officeDocument/2006/relationships/image" Target="../media/image51.png"/><Relationship Id="rId32" Type="http://schemas.openxmlformats.org/officeDocument/2006/relationships/image" Target="../media/image53.svg"/><Relationship Id="rId5" Type="http://schemas.openxmlformats.org/officeDocument/2006/relationships/image" Target="../media/image26.svg"/><Relationship Id="rId15" Type="http://schemas.openxmlformats.org/officeDocument/2006/relationships/image" Target="../media/image57.svg"/><Relationship Id="rId23" Type="http://schemas.openxmlformats.org/officeDocument/2006/relationships/image" Target="../media/image59.svg"/><Relationship Id="rId28" Type="http://schemas.openxmlformats.org/officeDocument/2006/relationships/image" Target="../media/image48.svg"/><Relationship Id="rId10" Type="http://schemas.openxmlformats.org/officeDocument/2006/relationships/image" Target="../media/image31.png"/><Relationship Id="rId19" Type="http://schemas.openxmlformats.org/officeDocument/2006/relationships/image" Target="../media/image34.svg"/><Relationship Id="rId31" Type="http://schemas.openxmlformats.org/officeDocument/2006/relationships/image" Target="../media/image52.png"/><Relationship Id="rId4" Type="http://schemas.openxmlformats.org/officeDocument/2006/relationships/image" Target="../media/image25.png"/><Relationship Id="rId9" Type="http://schemas.openxmlformats.org/officeDocument/2006/relationships/image" Target="../media/image30.svg"/><Relationship Id="rId14" Type="http://schemas.openxmlformats.org/officeDocument/2006/relationships/image" Target="../media/image56.png"/><Relationship Id="rId22" Type="http://schemas.openxmlformats.org/officeDocument/2006/relationships/image" Target="../media/image58.png"/><Relationship Id="rId27" Type="http://schemas.openxmlformats.org/officeDocument/2006/relationships/image" Target="../media/image47.png"/><Relationship Id="rId30" Type="http://schemas.openxmlformats.org/officeDocument/2006/relationships/image" Target="../media/image50.svg"/><Relationship Id="rId8" Type="http://schemas.openxmlformats.org/officeDocument/2006/relationships/image" Target="../media/image29.png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7.svg"/><Relationship Id="rId18" Type="http://schemas.openxmlformats.org/officeDocument/2006/relationships/image" Target="../media/image33.png"/><Relationship Id="rId26" Type="http://schemas.openxmlformats.org/officeDocument/2006/relationships/image" Target="../media/image46.svg"/><Relationship Id="rId3" Type="http://schemas.openxmlformats.org/officeDocument/2006/relationships/image" Target="../media/image26.svg"/><Relationship Id="rId21" Type="http://schemas.openxmlformats.org/officeDocument/2006/relationships/image" Target="../media/image36.svg"/><Relationship Id="rId34" Type="http://schemas.openxmlformats.org/officeDocument/2006/relationships/image" Target="../media/image55.svg"/><Relationship Id="rId7" Type="http://schemas.openxmlformats.org/officeDocument/2006/relationships/image" Target="../media/image30.svg"/><Relationship Id="rId12" Type="http://schemas.openxmlformats.org/officeDocument/2006/relationships/image" Target="../media/image56.png"/><Relationship Id="rId17" Type="http://schemas.openxmlformats.org/officeDocument/2006/relationships/image" Target="../media/image44.svg"/><Relationship Id="rId25" Type="http://schemas.openxmlformats.org/officeDocument/2006/relationships/image" Target="../media/image45.png"/><Relationship Id="rId33" Type="http://schemas.openxmlformats.org/officeDocument/2006/relationships/image" Target="../media/image54.png"/><Relationship Id="rId2" Type="http://schemas.openxmlformats.org/officeDocument/2006/relationships/image" Target="../media/image25.png"/><Relationship Id="rId16" Type="http://schemas.openxmlformats.org/officeDocument/2006/relationships/image" Target="../media/image43.png"/><Relationship Id="rId20" Type="http://schemas.openxmlformats.org/officeDocument/2006/relationships/image" Target="../media/image35.png"/><Relationship Id="rId29" Type="http://schemas.openxmlformats.org/officeDocument/2006/relationships/image" Target="../media/image49.png"/><Relationship Id="rId1" Type="http://schemas.openxmlformats.org/officeDocument/2006/relationships/image" Target="../media/image22.png"/><Relationship Id="rId6" Type="http://schemas.openxmlformats.org/officeDocument/2006/relationships/image" Target="../media/image29.png"/><Relationship Id="rId11" Type="http://schemas.openxmlformats.org/officeDocument/2006/relationships/image" Target="../media/image66.svg"/><Relationship Id="rId24" Type="http://schemas.openxmlformats.org/officeDocument/2006/relationships/image" Target="../media/image51.png"/><Relationship Id="rId32" Type="http://schemas.openxmlformats.org/officeDocument/2006/relationships/image" Target="../media/image53.svg"/><Relationship Id="rId5" Type="http://schemas.openxmlformats.org/officeDocument/2006/relationships/image" Target="../media/image28.svg"/><Relationship Id="rId15" Type="http://schemas.openxmlformats.org/officeDocument/2006/relationships/image" Target="../media/image40.svg"/><Relationship Id="rId23" Type="http://schemas.openxmlformats.org/officeDocument/2006/relationships/image" Target="../media/image59.svg"/><Relationship Id="rId28" Type="http://schemas.openxmlformats.org/officeDocument/2006/relationships/image" Target="../media/image48.svg"/><Relationship Id="rId10" Type="http://schemas.openxmlformats.org/officeDocument/2006/relationships/image" Target="../media/image65.png"/><Relationship Id="rId19" Type="http://schemas.openxmlformats.org/officeDocument/2006/relationships/image" Target="../media/image34.svg"/><Relationship Id="rId31" Type="http://schemas.openxmlformats.org/officeDocument/2006/relationships/image" Target="../media/image52.png"/><Relationship Id="rId4" Type="http://schemas.openxmlformats.org/officeDocument/2006/relationships/image" Target="../media/image27.png"/><Relationship Id="rId9" Type="http://schemas.openxmlformats.org/officeDocument/2006/relationships/image" Target="../media/image32.png"/><Relationship Id="rId14" Type="http://schemas.openxmlformats.org/officeDocument/2006/relationships/image" Target="../media/image39.png"/><Relationship Id="rId22" Type="http://schemas.openxmlformats.org/officeDocument/2006/relationships/image" Target="../media/image58.png"/><Relationship Id="rId27" Type="http://schemas.openxmlformats.org/officeDocument/2006/relationships/image" Target="../media/image47.png"/><Relationship Id="rId30" Type="http://schemas.openxmlformats.org/officeDocument/2006/relationships/image" Target="../media/image50.svg"/><Relationship Id="rId8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335915</xdr:colOff>
      <xdr:row>1</xdr:row>
      <xdr:rowOff>1104899</xdr:rowOff>
    </xdr:from>
    <xdr:to>
      <xdr:col>2</xdr:col>
      <xdr:colOff>1021715</xdr:colOff>
      <xdr:row>3</xdr:row>
      <xdr:rowOff>187451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915" y="1104899"/>
          <a:ext cx="6400800" cy="487375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14111</xdr:colOff>
      <xdr:row>0</xdr:row>
      <xdr:rowOff>0</xdr:rowOff>
    </xdr:from>
    <xdr:to>
      <xdr:col>0</xdr:col>
      <xdr:colOff>14111</xdr:colOff>
      <xdr:row>1</xdr:row>
      <xdr:rowOff>198967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111" y="0"/>
          <a:ext cx="472040" cy="465667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1043438</xdr:colOff>
      <xdr:row>16</xdr:row>
      <xdr:rowOff>74715</xdr:rowOff>
    </xdr:from>
    <xdr:to>
      <xdr:col>3</xdr:col>
      <xdr:colOff>1224638</xdr:colOff>
      <xdr:row>16</xdr:row>
      <xdr:rowOff>248563</xdr:rowOff>
    </xdr:to>
    <xdr:pic macro="'InsertRow &quot;&quot;, 35'">
      <xdr:nvPicPr>
        <xdr:cNvPr id="28" name="AddButton1" descr="Add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795105" y="5013604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1318874</xdr:colOff>
      <xdr:row>16</xdr:row>
      <xdr:rowOff>74715</xdr:rowOff>
    </xdr:from>
    <xdr:to>
      <xdr:col>3</xdr:col>
      <xdr:colOff>1500074</xdr:colOff>
      <xdr:row>16</xdr:row>
      <xdr:rowOff>248563</xdr:rowOff>
    </xdr:to>
    <xdr:pic macro="'DeleteRow &quot;&quot;, 35'">
      <xdr:nvPicPr>
        <xdr:cNvPr id="29" name="DeleteButton1" descr="Garbage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/>
        <a:stretch/>
      </xdr:blipFill>
      <xdr:spPr>
        <a:xfrm>
          <a:off x="4070541" y="5013604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126999</xdr:colOff>
      <xdr:row>16</xdr:row>
      <xdr:rowOff>71395</xdr:rowOff>
    </xdr:from>
    <xdr:to>
      <xdr:col>3</xdr:col>
      <xdr:colOff>308199</xdr:colOff>
      <xdr:row>16</xdr:row>
      <xdr:rowOff>252595</xdr:rowOff>
    </xdr:to>
    <xdr:pic macro="'FootnoteToggle(35)'">
      <xdr:nvPicPr>
        <xdr:cNvPr id="30" name="LinkButton1" descr="Transfer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2878666" y="5010284"/>
          <a:ext cx="181200" cy="1812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419866</xdr:colOff>
      <xdr:row>16</xdr:row>
      <xdr:rowOff>92796</xdr:rowOff>
    </xdr:from>
    <xdr:to>
      <xdr:col>3</xdr:col>
      <xdr:colOff>627423</xdr:colOff>
      <xdr:row>16</xdr:row>
      <xdr:rowOff>214490</xdr:rowOff>
    </xdr:to>
    <xdr:pic macro="'MoveRowUp(35)'">
      <xdr:nvPicPr>
        <xdr:cNvPr id="31" name="UpButton1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533" y="5031685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724662</xdr:colOff>
      <xdr:row>16</xdr:row>
      <xdr:rowOff>103528</xdr:rowOff>
    </xdr:from>
    <xdr:to>
      <xdr:col>3</xdr:col>
      <xdr:colOff>932219</xdr:colOff>
      <xdr:row>16</xdr:row>
      <xdr:rowOff>225222</xdr:rowOff>
    </xdr:to>
    <xdr:pic macro="'MoveRowDown(35)'">
      <xdr:nvPicPr>
        <xdr:cNvPr id="32" name="DownButton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76329" y="5042417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1043438</xdr:colOff>
      <xdr:row>24</xdr:row>
      <xdr:rowOff>74715</xdr:rowOff>
    </xdr:from>
    <xdr:to>
      <xdr:col>3</xdr:col>
      <xdr:colOff>1224638</xdr:colOff>
      <xdr:row>24</xdr:row>
      <xdr:rowOff>248563</xdr:rowOff>
    </xdr:to>
    <xdr:pic macro="'InsertRow &quot;&quot;, 36'">
      <xdr:nvPicPr>
        <xdr:cNvPr id="33" name="AddButton2" descr="Add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795105" y="7087937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1318874</xdr:colOff>
      <xdr:row>24</xdr:row>
      <xdr:rowOff>74715</xdr:rowOff>
    </xdr:from>
    <xdr:to>
      <xdr:col>3</xdr:col>
      <xdr:colOff>1500074</xdr:colOff>
      <xdr:row>24</xdr:row>
      <xdr:rowOff>248563</xdr:rowOff>
    </xdr:to>
    <xdr:pic macro="'DeleteRow &quot;&quot;, 36'">
      <xdr:nvPicPr>
        <xdr:cNvPr id="34" name="DeleteButton2" descr="Garbage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/>
        <a:stretch/>
      </xdr:blipFill>
      <xdr:spPr>
        <a:xfrm>
          <a:off x="4070541" y="7087937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126999</xdr:colOff>
      <xdr:row>24</xdr:row>
      <xdr:rowOff>71395</xdr:rowOff>
    </xdr:from>
    <xdr:to>
      <xdr:col>3</xdr:col>
      <xdr:colOff>308199</xdr:colOff>
      <xdr:row>24</xdr:row>
      <xdr:rowOff>252595</xdr:rowOff>
    </xdr:to>
    <xdr:pic macro="'FootnoteToggle(36)'">
      <xdr:nvPicPr>
        <xdr:cNvPr id="35" name="LinkButton2" descr="Transfer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2878666" y="7084617"/>
          <a:ext cx="181200" cy="1812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419866</xdr:colOff>
      <xdr:row>24</xdr:row>
      <xdr:rowOff>92796</xdr:rowOff>
    </xdr:from>
    <xdr:to>
      <xdr:col>3</xdr:col>
      <xdr:colOff>627423</xdr:colOff>
      <xdr:row>24</xdr:row>
      <xdr:rowOff>214490</xdr:rowOff>
    </xdr:to>
    <xdr:pic macro="'MoveRowUp(36)'">
      <xdr:nvPicPr>
        <xdr:cNvPr id="36" name="UpButton2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533" y="7106018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724662</xdr:colOff>
      <xdr:row>24</xdr:row>
      <xdr:rowOff>103528</xdr:rowOff>
    </xdr:from>
    <xdr:to>
      <xdr:col>3</xdr:col>
      <xdr:colOff>932219</xdr:colOff>
      <xdr:row>24</xdr:row>
      <xdr:rowOff>225222</xdr:rowOff>
    </xdr:to>
    <xdr:pic macro="'MoveRowDown(36)'">
      <xdr:nvPicPr>
        <xdr:cNvPr id="37" name="DownButton2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76329" y="7116750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1</xdr:col>
      <xdr:colOff>141111</xdr:colOff>
      <xdr:row>5</xdr:row>
      <xdr:rowOff>327378</xdr:rowOff>
    </xdr:from>
    <xdr:to>
      <xdr:col>1</xdr:col>
      <xdr:colOff>323991</xdr:colOff>
      <xdr:row>5</xdr:row>
      <xdr:rowOff>510258</xdr:rowOff>
    </xdr:to>
    <xdr:pic macro="[0]!LockOn">
      <xdr:nvPicPr>
        <xdr:cNvPr id="16" name="LockBack" descr="Stop" hidden="1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rcRect/>
        <a:stretch/>
      </xdr:blipFill>
      <xdr:spPr>
        <a:xfrm>
          <a:off x="508000" y="2006600"/>
          <a:ext cx="182880" cy="18288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522111</xdr:colOff>
      <xdr:row>5</xdr:row>
      <xdr:rowOff>327378</xdr:rowOff>
    </xdr:from>
    <xdr:to>
      <xdr:col>1</xdr:col>
      <xdr:colOff>700535</xdr:colOff>
      <xdr:row>5</xdr:row>
      <xdr:rowOff>510258</xdr:rowOff>
    </xdr:to>
    <xdr:pic macro="[0]!LockOff">
      <xdr:nvPicPr>
        <xdr:cNvPr id="17" name="UnlockBack" descr="Stop" hidden="1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rcRect/>
        <a:stretch/>
      </xdr:blipFill>
      <xdr:spPr>
        <a:xfrm>
          <a:off x="889000" y="2006600"/>
          <a:ext cx="178424" cy="18288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179211</xdr:colOff>
      <xdr:row>5</xdr:row>
      <xdr:rowOff>365478</xdr:rowOff>
    </xdr:from>
    <xdr:to>
      <xdr:col>1</xdr:col>
      <xdr:colOff>362091</xdr:colOff>
      <xdr:row>5</xdr:row>
      <xdr:rowOff>548358</xdr:rowOff>
    </xdr:to>
    <xdr:pic macro="[0]!LockOn">
      <xdr:nvPicPr>
        <xdr:cNvPr id="15" name="LockFront" descr="Stop" hidden="1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rcRect/>
        <a:stretch/>
      </xdr:blipFill>
      <xdr:spPr>
        <a:xfrm>
          <a:off x="546100" y="2044700"/>
          <a:ext cx="182880" cy="18288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560211</xdr:colOff>
      <xdr:row>5</xdr:row>
      <xdr:rowOff>365478</xdr:rowOff>
    </xdr:from>
    <xdr:to>
      <xdr:col>1</xdr:col>
      <xdr:colOff>738635</xdr:colOff>
      <xdr:row>5</xdr:row>
      <xdr:rowOff>548358</xdr:rowOff>
    </xdr:to>
    <xdr:pic macro="[0]!LockOff">
      <xdr:nvPicPr>
        <xdr:cNvPr id="18" name="UnlockFront" descr="Stop" hidden="1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rcRect/>
        <a:stretch/>
      </xdr:blipFill>
      <xdr:spPr>
        <a:xfrm>
          <a:off x="927100" y="2044700"/>
          <a:ext cx="178424" cy="18288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1286933</xdr:colOff>
      <xdr:row>10</xdr:row>
      <xdr:rowOff>74789</xdr:rowOff>
    </xdr:from>
    <xdr:to>
      <xdr:col>3</xdr:col>
      <xdr:colOff>1515533</xdr:colOff>
      <xdr:row>10</xdr:row>
      <xdr:rowOff>303389</xdr:rowOff>
    </xdr:to>
    <xdr:pic macro="[0]!sortPossession">
      <xdr:nvPicPr>
        <xdr:cNvPr id="21" name="SortPossession" descr="Play" hidden="1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rcRect/>
        <a:stretch/>
      </xdr:blipFill>
      <xdr:spPr>
        <a:xfrm rot="16200000">
          <a:off x="4042833" y="3160889"/>
          <a:ext cx="228600" cy="228600"/>
        </a:xfrm>
        <a:prstGeom prst="rect">
          <a:avLst/>
        </a:prstGeom>
      </xdr:spPr>
    </xdr:pic>
    <xdr:clientData fPrintsWithSheet="0"/>
  </xdr:twoCellAnchor>
  <xdr:twoCellAnchor>
    <xdr:from>
      <xdr:col>4</xdr:col>
      <xdr:colOff>1991078</xdr:colOff>
      <xdr:row>10</xdr:row>
      <xdr:rowOff>74789</xdr:rowOff>
    </xdr:from>
    <xdr:to>
      <xdr:col>4</xdr:col>
      <xdr:colOff>2219678</xdr:colOff>
      <xdr:row>10</xdr:row>
      <xdr:rowOff>303389</xdr:rowOff>
    </xdr:to>
    <xdr:pic macro="[0]!SortItem">
      <xdr:nvPicPr>
        <xdr:cNvPr id="22" name="SortItem" descr="Play" hidden="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rcRect/>
        <a:stretch/>
      </xdr:blipFill>
      <xdr:spPr>
        <a:xfrm rot="5400000">
          <a:off x="6334478" y="3160889"/>
          <a:ext cx="228600" cy="228600"/>
        </a:xfrm>
        <a:prstGeom prst="rect">
          <a:avLst/>
        </a:prstGeom>
      </xdr:spPr>
    </xdr:pic>
    <xdr:clientData fPrintsWithSheet="0"/>
  </xdr:twoCellAnchor>
  <xdr:twoCellAnchor editAs="oneCell">
    <xdr:from>
      <xdr:col>1</xdr:col>
      <xdr:colOff>126999</xdr:colOff>
      <xdr:row>10</xdr:row>
      <xdr:rowOff>112888</xdr:rowOff>
    </xdr:from>
    <xdr:to>
      <xdr:col>1</xdr:col>
      <xdr:colOff>324707</xdr:colOff>
      <xdr:row>10</xdr:row>
      <xdr:rowOff>295768</xdr:rowOff>
    </xdr:to>
    <xdr:pic>
      <xdr:nvPicPr>
        <xdr:cNvPr id="23" name="Picture 22" hidden="1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888" y="3174999"/>
          <a:ext cx="197708" cy="18288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1325033</xdr:colOff>
      <xdr:row>10</xdr:row>
      <xdr:rowOff>112889</xdr:rowOff>
    </xdr:from>
    <xdr:to>
      <xdr:col>3</xdr:col>
      <xdr:colOff>1509183</xdr:colOff>
      <xdr:row>10</xdr:row>
      <xdr:rowOff>297039</xdr:rowOff>
    </xdr:to>
    <xdr:pic macro="[0]!sortPossession">
      <xdr:nvPicPr>
        <xdr:cNvPr id="24" name="SortPossessionNone" descr="Stop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1"/>
            </a:ext>
          </a:extLst>
        </a:blip>
        <a:srcRect/>
        <a:stretch/>
      </xdr:blipFill>
      <xdr:spPr>
        <a:xfrm>
          <a:off x="4076700" y="3175000"/>
          <a:ext cx="184150" cy="184150"/>
        </a:xfrm>
        <a:prstGeom prst="rect">
          <a:avLst/>
        </a:prstGeom>
      </xdr:spPr>
    </xdr:pic>
    <xdr:clientData fPrintsWithSheet="0"/>
  </xdr:twoCellAnchor>
  <xdr:twoCellAnchor>
    <xdr:from>
      <xdr:col>4</xdr:col>
      <xdr:colOff>2016478</xdr:colOff>
      <xdr:row>10</xdr:row>
      <xdr:rowOff>112889</xdr:rowOff>
    </xdr:from>
    <xdr:to>
      <xdr:col>4</xdr:col>
      <xdr:colOff>2200628</xdr:colOff>
      <xdr:row>10</xdr:row>
      <xdr:rowOff>297039</xdr:rowOff>
    </xdr:to>
    <xdr:pic macro="[0]!SortItem">
      <xdr:nvPicPr>
        <xdr:cNvPr id="25" name="SortItemNone" descr="Stop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1"/>
            </a:ext>
          </a:extLst>
        </a:blip>
        <a:srcRect/>
        <a:stretch/>
      </xdr:blipFill>
      <xdr:spPr>
        <a:xfrm>
          <a:off x="6362700" y="3175000"/>
          <a:ext cx="184150" cy="18415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504825</xdr:colOff>
          <xdr:row>5</xdr:row>
          <xdr:rowOff>485775</xdr:rowOff>
        </xdr:from>
        <xdr:to>
          <xdr:col>1</xdr:col>
          <xdr:colOff>1171575</xdr:colOff>
          <xdr:row>5</xdr:row>
          <xdr:rowOff>685800</xdr:rowOff>
        </xdr:to>
        <xdr:sp macro="" textlink="">
          <xdr:nvSpPr>
            <xdr:cNvPr id="9217" name="Label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9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Lock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141110</xdr:colOff>
      <xdr:row>10</xdr:row>
      <xdr:rowOff>56446</xdr:rowOff>
    </xdr:from>
    <xdr:to>
      <xdr:col>1</xdr:col>
      <xdr:colOff>395110</xdr:colOff>
      <xdr:row>10</xdr:row>
      <xdr:rowOff>323146</xdr:rowOff>
    </xdr:to>
    <xdr:pic macro="[0]!RowNumbers">
      <xdr:nvPicPr>
        <xdr:cNvPr id="40" name="RowID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7999" y="3302002"/>
          <a:ext cx="254000" cy="266700"/>
        </a:xfrm>
        <a:prstGeom prst="rect">
          <a:avLst/>
        </a:prstGeom>
      </xdr:spPr>
    </xdr:pic>
    <xdr:clientData fPrintsWithSheet="0"/>
  </xdr:twoCellAnchor>
  <xdr:twoCellAnchor editAs="absolute">
    <xdr:from>
      <xdr:col>3</xdr:col>
      <xdr:colOff>1227630</xdr:colOff>
      <xdr:row>5</xdr:row>
      <xdr:rowOff>437509</xdr:rowOff>
    </xdr:from>
    <xdr:to>
      <xdr:col>3</xdr:col>
      <xdr:colOff>1533828</xdr:colOff>
      <xdr:row>5</xdr:row>
      <xdr:rowOff>737709</xdr:rowOff>
    </xdr:to>
    <xdr:pic macro="[0]!RowMove">
      <xdr:nvPicPr>
        <xdr:cNvPr id="43" name="MoveIcon" descr="Back RTL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4"/>
            </a:ext>
          </a:extLst>
        </a:blip>
        <a:stretch>
          <a:fillRect/>
        </a:stretch>
      </xdr:blipFill>
      <xdr:spPr>
        <a:xfrm>
          <a:off x="3979297" y="1989731"/>
          <a:ext cx="306198" cy="30020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5</xdr:row>
          <xdr:rowOff>466725</xdr:rowOff>
        </xdr:from>
        <xdr:to>
          <xdr:col>4</xdr:col>
          <xdr:colOff>647700</xdr:colOff>
          <xdr:row>5</xdr:row>
          <xdr:rowOff>676275</xdr:rowOff>
        </xdr:to>
        <xdr:sp macro="" textlink="">
          <xdr:nvSpPr>
            <xdr:cNvPr id="9221" name="MoveLabel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9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Move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3</xdr:col>
      <xdr:colOff>85997</xdr:colOff>
      <xdr:row>5</xdr:row>
      <xdr:rowOff>437441</xdr:rowOff>
    </xdr:from>
    <xdr:to>
      <xdr:col>3</xdr:col>
      <xdr:colOff>346994</xdr:colOff>
      <xdr:row>5</xdr:row>
      <xdr:rowOff>692156</xdr:rowOff>
    </xdr:to>
    <xdr:pic macro="'PrintCompressed(3)'">
      <xdr:nvPicPr>
        <xdr:cNvPr id="44" name="PrintIcon" descr="Fax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6"/>
            </a:ext>
          </a:extLst>
        </a:blip>
        <a:stretch>
          <a:fillRect/>
        </a:stretch>
      </xdr:blipFill>
      <xdr:spPr>
        <a:xfrm>
          <a:off x="2837664" y="1989663"/>
          <a:ext cx="260997" cy="254715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457200</xdr:colOff>
          <xdr:row>5</xdr:row>
          <xdr:rowOff>485775</xdr:rowOff>
        </xdr:from>
        <xdr:to>
          <xdr:col>3</xdr:col>
          <xdr:colOff>1114425</xdr:colOff>
          <xdr:row>5</xdr:row>
          <xdr:rowOff>685800</xdr:rowOff>
        </xdr:to>
        <xdr:sp macro="" textlink="">
          <xdr:nvSpPr>
            <xdr:cNvPr id="9222" name="PrintLabel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9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1</xdr:col>
      <xdr:colOff>1312323</xdr:colOff>
      <xdr:row>5</xdr:row>
      <xdr:rowOff>437509</xdr:rowOff>
    </xdr:from>
    <xdr:to>
      <xdr:col>1</xdr:col>
      <xdr:colOff>1586643</xdr:colOff>
      <xdr:row>5</xdr:row>
      <xdr:rowOff>711829</xdr:rowOff>
    </xdr:to>
    <xdr:pic macro="[0]!RoleHyperlink">
      <xdr:nvPicPr>
        <xdr:cNvPr id="45" name="RoleIcon" descr="User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8"/>
            </a:ext>
          </a:extLst>
        </a:blip>
        <a:stretch>
          <a:fillRect/>
        </a:stretch>
      </xdr:blipFill>
      <xdr:spPr>
        <a:xfrm>
          <a:off x="1679212" y="1989731"/>
          <a:ext cx="274320" cy="27432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1647825</xdr:colOff>
          <xdr:row>5</xdr:row>
          <xdr:rowOff>485775</xdr:rowOff>
        </xdr:from>
        <xdr:to>
          <xdr:col>2</xdr:col>
          <xdr:colOff>9525</xdr:colOff>
          <xdr:row>5</xdr:row>
          <xdr:rowOff>685800</xdr:rowOff>
        </xdr:to>
        <xdr:sp macro="" textlink="">
          <xdr:nvSpPr>
            <xdr:cNvPr id="9223" name="RoleLabel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9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Role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1</xdr:col>
      <xdr:colOff>155221</xdr:colOff>
      <xdr:row>5</xdr:row>
      <xdr:rowOff>437441</xdr:rowOff>
    </xdr:from>
    <xdr:to>
      <xdr:col>1</xdr:col>
      <xdr:colOff>429541</xdr:colOff>
      <xdr:row>5</xdr:row>
      <xdr:rowOff>711761</xdr:rowOff>
    </xdr:to>
    <xdr:pic macro="[0]!TableLockToggle">
      <xdr:nvPicPr>
        <xdr:cNvPr id="38" name="Locked" descr="Lock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0"/>
            </a:ext>
          </a:extLst>
        </a:blip>
        <a:stretch>
          <a:fillRect/>
        </a:stretch>
      </xdr:blipFill>
      <xdr:spPr>
        <a:xfrm>
          <a:off x="522110" y="1989663"/>
          <a:ext cx="274320" cy="27432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228600</xdr:colOff>
          <xdr:row>5</xdr:row>
          <xdr:rowOff>466725</xdr:rowOff>
        </xdr:from>
        <xdr:to>
          <xdr:col>5</xdr:col>
          <xdr:colOff>885825</xdr:colOff>
          <xdr:row>5</xdr:row>
          <xdr:rowOff>676275</xdr:rowOff>
        </xdr:to>
        <xdr:sp macro="" textlink="">
          <xdr:nvSpPr>
            <xdr:cNvPr id="9228" name="Label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9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Review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4</xdr:col>
      <xdr:colOff>2225534</xdr:colOff>
      <xdr:row>5</xdr:row>
      <xdr:rowOff>451556</xdr:rowOff>
    </xdr:from>
    <xdr:to>
      <xdr:col>5</xdr:col>
      <xdr:colOff>152370</xdr:colOff>
      <xdr:row>5</xdr:row>
      <xdr:rowOff>680156</xdr:rowOff>
    </xdr:to>
    <xdr:pic macro="[0]!Review">
      <xdr:nvPicPr>
        <xdr:cNvPr id="48" name="Graphic 47" descr="Scales of justice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2"/>
            </a:ext>
          </a:extLst>
        </a:blip>
        <a:stretch>
          <a:fillRect/>
        </a:stretch>
      </xdr:blipFill>
      <xdr:spPr>
        <a:xfrm>
          <a:off x="6571756" y="2003778"/>
          <a:ext cx="226947" cy="22860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1190625</xdr:colOff>
          <xdr:row>5</xdr:row>
          <xdr:rowOff>466725</xdr:rowOff>
        </xdr:from>
        <xdr:to>
          <xdr:col>4</xdr:col>
          <xdr:colOff>1981200</xdr:colOff>
          <xdr:row>5</xdr:row>
          <xdr:rowOff>714375</xdr:rowOff>
        </xdr:to>
        <xdr:sp macro="" textlink="">
          <xdr:nvSpPr>
            <xdr:cNvPr id="9229" name="MergeLabel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9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Combine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4</xdr:col>
      <xdr:colOff>874889</xdr:colOff>
      <xdr:row>5</xdr:row>
      <xdr:rowOff>507601</xdr:rowOff>
    </xdr:from>
    <xdr:to>
      <xdr:col>4</xdr:col>
      <xdr:colOff>1058705</xdr:colOff>
      <xdr:row>5</xdr:row>
      <xdr:rowOff>644761</xdr:rowOff>
    </xdr:to>
    <xdr:sp macro="[0]!CombineRows" textlink="">
      <xdr:nvSpPr>
        <xdr:cNvPr id="49" name="Merge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/>
      </xdr:nvSpPr>
      <xdr:spPr>
        <a:xfrm rot="5400000">
          <a:off x="5244439" y="2036495"/>
          <a:ext cx="137160" cy="183816"/>
        </a:xfrm>
        <a:prstGeom prst="flowChartCollate">
          <a:avLst/>
        </a:prstGeom>
        <a:solidFill>
          <a:schemeClr val="bg1">
            <a:lumMod val="85000"/>
          </a:schemeClr>
        </a:solidFill>
        <a:ln w="63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163628</xdr:colOff>
      <xdr:row>5</xdr:row>
      <xdr:rowOff>437441</xdr:rowOff>
    </xdr:from>
    <xdr:to>
      <xdr:col>1</xdr:col>
      <xdr:colOff>424625</xdr:colOff>
      <xdr:row>5</xdr:row>
      <xdr:rowOff>692156</xdr:rowOff>
    </xdr:to>
    <xdr:pic macro="'PrintCompressed(3)'">
      <xdr:nvPicPr>
        <xdr:cNvPr id="7" name="PrintIcon" descr="Fax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30517" y="1989663"/>
          <a:ext cx="260997" cy="254715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533400</xdr:colOff>
          <xdr:row>5</xdr:row>
          <xdr:rowOff>485775</xdr:rowOff>
        </xdr:from>
        <xdr:to>
          <xdr:col>1</xdr:col>
          <xdr:colOff>1190625</xdr:colOff>
          <xdr:row>5</xdr:row>
          <xdr:rowOff>685800</xdr:rowOff>
        </xdr:to>
        <xdr:sp macro="" textlink="">
          <xdr:nvSpPr>
            <xdr:cNvPr id="10243" name="Label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A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1638300</xdr:colOff>
          <xdr:row>5</xdr:row>
          <xdr:rowOff>485775</xdr:rowOff>
        </xdr:from>
        <xdr:to>
          <xdr:col>1</xdr:col>
          <xdr:colOff>2286000</xdr:colOff>
          <xdr:row>5</xdr:row>
          <xdr:rowOff>685800</xdr:rowOff>
        </xdr:to>
        <xdr:sp macro="" textlink="">
          <xdr:nvSpPr>
            <xdr:cNvPr id="10244" name="Label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A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Review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1</xdr:col>
      <xdr:colOff>1312333</xdr:colOff>
      <xdr:row>5</xdr:row>
      <xdr:rowOff>465667</xdr:rowOff>
    </xdr:from>
    <xdr:to>
      <xdr:col>1</xdr:col>
      <xdr:colOff>1540933</xdr:colOff>
      <xdr:row>5</xdr:row>
      <xdr:rowOff>694267</xdr:rowOff>
    </xdr:to>
    <xdr:pic macro="[0]!Review">
      <xdr:nvPicPr>
        <xdr:cNvPr id="5" name="Graphic 4" descr="Scales of justice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679222" y="2017889"/>
          <a:ext cx="228600" cy="228600"/>
        </a:xfrm>
        <a:prstGeom prst="rect">
          <a:avLst/>
        </a:prstGeom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80434</xdr:colOff>
      <xdr:row>0</xdr:row>
      <xdr:rowOff>42334</xdr:rowOff>
    </xdr:from>
    <xdr:to>
      <xdr:col>5</xdr:col>
      <xdr:colOff>1312336</xdr:colOff>
      <xdr:row>35</xdr:row>
      <xdr:rowOff>73737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alphaModFix amt="3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1838150" y="1960918"/>
          <a:ext cx="10092625" cy="6255458"/>
        </a:xfrm>
        <a:prstGeom prst="rect">
          <a:avLst/>
        </a:prstGeom>
      </xdr:spPr>
    </xdr:pic>
    <xdr:clientData/>
  </xdr:twoCellAnchor>
  <xdr:twoCellAnchor>
    <xdr:from>
      <xdr:col>5</xdr:col>
      <xdr:colOff>1594554</xdr:colOff>
      <xdr:row>1</xdr:row>
      <xdr:rowOff>310445</xdr:rowOff>
    </xdr:from>
    <xdr:to>
      <xdr:col>7</xdr:col>
      <xdr:colOff>186266</xdr:colOff>
      <xdr:row>1</xdr:row>
      <xdr:rowOff>310445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>
          <a:off x="6618110" y="578556"/>
          <a:ext cx="1371600" cy="0"/>
        </a:xfrm>
        <a:prstGeom prst="line">
          <a:avLst/>
        </a:prstGeom>
        <a:ln w="635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620889</xdr:colOff>
      <xdr:row>1</xdr:row>
      <xdr:rowOff>310445</xdr:rowOff>
    </xdr:from>
    <xdr:to>
      <xdr:col>13</xdr:col>
      <xdr:colOff>508000</xdr:colOff>
      <xdr:row>1</xdr:row>
      <xdr:rowOff>310445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>
          <a:off x="10809111" y="578556"/>
          <a:ext cx="2116667" cy="0"/>
        </a:xfrm>
        <a:prstGeom prst="line">
          <a:avLst/>
        </a:prstGeom>
        <a:ln w="635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1</xdr:row>
      <xdr:rowOff>310445</xdr:rowOff>
    </xdr:from>
    <xdr:to>
      <xdr:col>3</xdr:col>
      <xdr:colOff>776112</xdr:colOff>
      <xdr:row>1</xdr:row>
      <xdr:rowOff>310445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flipV="1">
          <a:off x="2614789" y="578556"/>
          <a:ext cx="1519767" cy="0"/>
        </a:xfrm>
        <a:prstGeom prst="line">
          <a:avLst/>
        </a:prstGeom>
        <a:ln w="635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4</xdr:row>
          <xdr:rowOff>9525</xdr:rowOff>
        </xdr:from>
        <xdr:to>
          <xdr:col>12</xdr:col>
          <xdr:colOff>295275</xdr:colOff>
          <xdr:row>5</xdr:row>
          <xdr:rowOff>9525</xdr:rowOff>
        </xdr:to>
        <xdr:sp macro="" textlink="">
          <xdr:nvSpPr>
            <xdr:cNvPr id="36913" name="Spinner 49" hidden="1">
              <a:extLst>
                <a:ext uri="{63B3BB69-23CF-44E3-9099-C40C66FF867C}">
                  <a14:compatExt spid="_x0000_s36913"/>
                </a:ext>
                <a:ext uri="{FF2B5EF4-FFF2-40B4-BE49-F238E27FC236}">
                  <a16:creationId xmlns:a16="http://schemas.microsoft.com/office/drawing/2014/main" id="{00000000-0008-0000-0B00-00003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11</xdr:row>
          <xdr:rowOff>152400</xdr:rowOff>
        </xdr:from>
        <xdr:to>
          <xdr:col>17</xdr:col>
          <xdr:colOff>409575</xdr:colOff>
          <xdr:row>13</xdr:row>
          <xdr:rowOff>180975</xdr:rowOff>
        </xdr:to>
        <xdr:sp macro="" textlink="">
          <xdr:nvSpPr>
            <xdr:cNvPr id="36873" name="SimulationOpts" hidden="1">
              <a:extLst>
                <a:ext uri="{63B3BB69-23CF-44E3-9099-C40C66FF867C}">
                  <a14:compatExt spid="_x0000_s36873"/>
                </a:ext>
                <a:ext uri="{FF2B5EF4-FFF2-40B4-BE49-F238E27FC236}">
                  <a16:creationId xmlns:a16="http://schemas.microsoft.com/office/drawing/2014/main" id="{00000000-0008-0000-0B00-00000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en-US" sz="1400" b="0" i="0" u="none" strike="noStrike" baseline="0">
                  <a:solidFill>
                    <a:srgbClr val="000000"/>
                  </a:solidFill>
                  <a:latin typeface="Calibri-Light"/>
                </a:rPr>
                <a:t>   Export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371475</xdr:colOff>
          <xdr:row>12</xdr:row>
          <xdr:rowOff>190500</xdr:rowOff>
        </xdr:from>
        <xdr:to>
          <xdr:col>17</xdr:col>
          <xdr:colOff>66675</xdr:colOff>
          <xdr:row>12</xdr:row>
          <xdr:rowOff>542925</xdr:rowOff>
        </xdr:to>
        <xdr:sp macro="" textlink="">
          <xdr:nvSpPr>
            <xdr:cNvPr id="36874" name="Button 10" hidden="1">
              <a:extLst>
                <a:ext uri="{63B3BB69-23CF-44E3-9099-C40C66FF867C}">
                  <a14:compatExt spid="_x0000_s36874"/>
                </a:ext>
                <a:ext uri="{FF2B5EF4-FFF2-40B4-BE49-F238E27FC236}">
                  <a16:creationId xmlns:a16="http://schemas.microsoft.com/office/drawing/2014/main" id="{00000000-0008-0000-0B00-00000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-Light"/>
                </a:rPr>
                <a:t>     Export to .csv file   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4</xdr:row>
          <xdr:rowOff>76200</xdr:rowOff>
        </xdr:from>
        <xdr:to>
          <xdr:col>6</xdr:col>
          <xdr:colOff>1019175</xdr:colOff>
          <xdr:row>9</xdr:row>
          <xdr:rowOff>257175</xdr:rowOff>
        </xdr:to>
        <xdr:sp macro="" textlink="">
          <xdr:nvSpPr>
            <xdr:cNvPr id="36952" name="Group Box 88" hidden="1">
              <a:extLst>
                <a:ext uri="{63B3BB69-23CF-44E3-9099-C40C66FF867C}">
                  <a14:compatExt spid="_x0000_s36952"/>
                </a:ext>
                <a:ext uri="{FF2B5EF4-FFF2-40B4-BE49-F238E27FC236}">
                  <a16:creationId xmlns:a16="http://schemas.microsoft.com/office/drawing/2014/main" id="{00000000-0008-0000-0B00-00005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en-US" sz="108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Spreadsheets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13</xdr:col>
          <xdr:colOff>523875</xdr:colOff>
          <xdr:row>5</xdr:row>
          <xdr:rowOff>219075</xdr:rowOff>
        </xdr:to>
        <xdr:sp macro="" textlink="">
          <xdr:nvSpPr>
            <xdr:cNvPr id="36891" name="Group Box 27" hidden="1">
              <a:extLst>
                <a:ext uri="{63B3BB69-23CF-44E3-9099-C40C66FF867C}">
                  <a14:compatExt spid="_x0000_s36891"/>
                </a:ext>
                <a:ext uri="{FF2B5EF4-FFF2-40B4-BE49-F238E27FC236}">
                  <a16:creationId xmlns:a16="http://schemas.microsoft.com/office/drawing/2014/main" id="{00000000-0008-0000-0B00-00001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Add row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1524000</xdr:colOff>
          <xdr:row>25</xdr:row>
          <xdr:rowOff>28575</xdr:rowOff>
        </xdr:from>
        <xdr:to>
          <xdr:col>3</xdr:col>
          <xdr:colOff>371475</xdr:colOff>
          <xdr:row>26</xdr:row>
          <xdr:rowOff>104775</xdr:rowOff>
        </xdr:to>
        <xdr:sp macro="" textlink="">
          <xdr:nvSpPr>
            <xdr:cNvPr id="36981" name="Drop Down 117" hidden="1">
              <a:extLst>
                <a:ext uri="{63B3BB69-23CF-44E3-9099-C40C66FF867C}">
                  <a14:compatExt spid="_x0000_s36981"/>
                </a:ext>
                <a:ext uri="{FF2B5EF4-FFF2-40B4-BE49-F238E27FC236}">
                  <a16:creationId xmlns:a16="http://schemas.microsoft.com/office/drawing/2014/main" id="{00000000-0008-0000-0B00-00007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990600</xdr:colOff>
          <xdr:row>26</xdr:row>
          <xdr:rowOff>238125</xdr:rowOff>
        </xdr:from>
        <xdr:to>
          <xdr:col>1</xdr:col>
          <xdr:colOff>1400175</xdr:colOff>
          <xdr:row>28</xdr:row>
          <xdr:rowOff>28575</xdr:rowOff>
        </xdr:to>
        <xdr:sp macro="" textlink="">
          <xdr:nvSpPr>
            <xdr:cNvPr id="36982" name="Label 118" hidden="1">
              <a:extLst>
                <a:ext uri="{63B3BB69-23CF-44E3-9099-C40C66FF867C}">
                  <a14:compatExt spid="_x0000_s36982"/>
                </a:ext>
                <a:ext uri="{FF2B5EF4-FFF2-40B4-BE49-F238E27FC236}">
                  <a16:creationId xmlns:a16="http://schemas.microsoft.com/office/drawing/2014/main" id="{00000000-0008-0000-0B00-00007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With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1533525</xdr:colOff>
          <xdr:row>28</xdr:row>
          <xdr:rowOff>228600</xdr:rowOff>
        </xdr:from>
        <xdr:to>
          <xdr:col>3</xdr:col>
          <xdr:colOff>371475</xdr:colOff>
          <xdr:row>30</xdr:row>
          <xdr:rowOff>66675</xdr:rowOff>
        </xdr:to>
        <xdr:sp macro="" textlink="">
          <xdr:nvSpPr>
            <xdr:cNvPr id="36984" name="Button 120" hidden="1">
              <a:extLst>
                <a:ext uri="{63B3BB69-23CF-44E3-9099-C40C66FF867C}">
                  <a14:compatExt spid="_x0000_s36984"/>
                </a:ext>
                <a:ext uri="{FF2B5EF4-FFF2-40B4-BE49-F238E27FC236}">
                  <a16:creationId xmlns:a16="http://schemas.microsoft.com/office/drawing/2014/main" id="{00000000-0008-0000-0B00-00007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Rename 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3</xdr:col>
          <xdr:colOff>752475</xdr:colOff>
          <xdr:row>31</xdr:row>
          <xdr:rowOff>28575</xdr:rowOff>
        </xdr:to>
        <xdr:sp macro="" textlink="">
          <xdr:nvSpPr>
            <xdr:cNvPr id="36985" name="Group Box 121" hidden="1">
              <a:extLst>
                <a:ext uri="{63B3BB69-23CF-44E3-9099-C40C66FF867C}">
                  <a14:compatExt spid="_x0000_s36985"/>
                </a:ext>
                <a:ext uri="{FF2B5EF4-FFF2-40B4-BE49-F238E27FC236}">
                  <a16:creationId xmlns:a16="http://schemas.microsoft.com/office/drawing/2014/main" id="{00000000-0008-0000-0B00-00007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Possession column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1524000</xdr:colOff>
          <xdr:row>26</xdr:row>
          <xdr:rowOff>200025</xdr:rowOff>
        </xdr:from>
        <xdr:to>
          <xdr:col>3</xdr:col>
          <xdr:colOff>371475</xdr:colOff>
          <xdr:row>28</xdr:row>
          <xdr:rowOff>9525</xdr:rowOff>
        </xdr:to>
        <xdr:sp macro="" textlink="">
          <xdr:nvSpPr>
            <xdr:cNvPr id="36986" name="Drop Down 122" hidden="1">
              <a:extLst>
                <a:ext uri="{63B3BB69-23CF-44E3-9099-C40C66FF867C}">
                  <a14:compatExt spid="_x0000_s36986"/>
                </a:ext>
                <a:ext uri="{FF2B5EF4-FFF2-40B4-BE49-F238E27FC236}">
                  <a16:creationId xmlns:a16="http://schemas.microsoft.com/office/drawing/2014/main" id="{00000000-0008-0000-0B00-00007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25</xdr:row>
          <xdr:rowOff>47625</xdr:rowOff>
        </xdr:from>
        <xdr:to>
          <xdr:col>1</xdr:col>
          <xdr:colOff>1438275</xdr:colOff>
          <xdr:row>26</xdr:row>
          <xdr:rowOff>123825</xdr:rowOff>
        </xdr:to>
        <xdr:sp macro="" textlink="">
          <xdr:nvSpPr>
            <xdr:cNvPr id="36987" name="Label 123" hidden="1">
              <a:extLst>
                <a:ext uri="{63B3BB69-23CF-44E3-9099-C40C66FF867C}">
                  <a14:compatExt spid="_x0000_s36987"/>
                </a:ext>
                <a:ext uri="{FF2B5EF4-FFF2-40B4-BE49-F238E27FC236}">
                  <a16:creationId xmlns:a16="http://schemas.microsoft.com/office/drawing/2014/main" id="{00000000-0008-0000-0B00-00007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Replace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</xdr:row>
          <xdr:rowOff>200025</xdr:rowOff>
        </xdr:from>
        <xdr:to>
          <xdr:col>3</xdr:col>
          <xdr:colOff>571500</xdr:colOff>
          <xdr:row>5</xdr:row>
          <xdr:rowOff>114300</xdr:rowOff>
        </xdr:to>
        <xdr:sp macro="" textlink="">
          <xdr:nvSpPr>
            <xdr:cNvPr id="36989" name="Check Box 125" hidden="1">
              <a:extLst>
                <a:ext uri="{63B3BB69-23CF-44E3-9099-C40C66FF867C}">
                  <a14:compatExt spid="_x0000_s36989"/>
                </a:ext>
                <a:ext uri="{FF2B5EF4-FFF2-40B4-BE49-F238E27FC236}">
                  <a16:creationId xmlns:a16="http://schemas.microsoft.com/office/drawing/2014/main" id="{00000000-0008-0000-0B00-00007D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Valuations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4</xdr:row>
          <xdr:rowOff>238125</xdr:rowOff>
        </xdr:from>
        <xdr:to>
          <xdr:col>3</xdr:col>
          <xdr:colOff>609600</xdr:colOff>
          <xdr:row>6</xdr:row>
          <xdr:rowOff>219075</xdr:rowOff>
        </xdr:to>
        <xdr:sp macro="" textlink="">
          <xdr:nvSpPr>
            <xdr:cNvPr id="36990" name="Check Box 126" hidden="1">
              <a:extLst>
                <a:ext uri="{63B3BB69-23CF-44E3-9099-C40C66FF867C}">
                  <a14:compatExt spid="_x0000_s36990"/>
                </a:ext>
                <a:ext uri="{FF2B5EF4-FFF2-40B4-BE49-F238E27FC236}">
                  <a16:creationId xmlns:a16="http://schemas.microsoft.com/office/drawing/2014/main" id="{00000000-0008-0000-0B00-00007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Proposed distributions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6</xdr:row>
          <xdr:rowOff>38100</xdr:rowOff>
        </xdr:from>
        <xdr:to>
          <xdr:col>3</xdr:col>
          <xdr:colOff>581025</xdr:colOff>
          <xdr:row>8</xdr:row>
          <xdr:rowOff>9525</xdr:rowOff>
        </xdr:to>
        <xdr:sp macro="" textlink="">
          <xdr:nvSpPr>
            <xdr:cNvPr id="36991" name="Check Box 127" hidden="1">
              <a:extLst>
                <a:ext uri="{63B3BB69-23CF-44E3-9099-C40C66FF867C}">
                  <a14:compatExt spid="_x0000_s36991"/>
                </a:ext>
                <a:ext uri="{FF2B5EF4-FFF2-40B4-BE49-F238E27FC236}">
                  <a16:creationId xmlns:a16="http://schemas.microsoft.com/office/drawing/2014/main" id="{00000000-0008-0000-0B00-00007F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Court determined distributions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9525</xdr:rowOff>
        </xdr:from>
        <xdr:to>
          <xdr:col>3</xdr:col>
          <xdr:colOff>752475</xdr:colOff>
          <xdr:row>8</xdr:row>
          <xdr:rowOff>123825</xdr:rowOff>
        </xdr:to>
        <xdr:sp macro="" textlink="">
          <xdr:nvSpPr>
            <xdr:cNvPr id="36992" name="Group Box 128" hidden="1">
              <a:extLst>
                <a:ext uri="{63B3BB69-23CF-44E3-9099-C40C66FF867C}">
                  <a14:compatExt spid="_x0000_s36992"/>
                </a:ext>
                <a:ext uri="{FF2B5EF4-FFF2-40B4-BE49-F238E27FC236}">
                  <a16:creationId xmlns:a16="http://schemas.microsoft.com/office/drawing/2014/main" id="{00000000-0008-0000-0B00-000080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Display columns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</xdr:row>
          <xdr:rowOff>266700</xdr:rowOff>
        </xdr:from>
        <xdr:to>
          <xdr:col>7</xdr:col>
          <xdr:colOff>161925</xdr:colOff>
          <xdr:row>26</xdr:row>
          <xdr:rowOff>180975</xdr:rowOff>
        </xdr:to>
        <xdr:sp macro="" textlink="">
          <xdr:nvSpPr>
            <xdr:cNvPr id="36902" name="Group Box 38" hidden="1">
              <a:extLst>
                <a:ext uri="{63B3BB69-23CF-44E3-9099-C40C66FF867C}">
                  <a14:compatExt spid="_x0000_s36902"/>
                </a:ext>
                <a:ext uri="{FF2B5EF4-FFF2-40B4-BE49-F238E27FC236}">
                  <a16:creationId xmlns:a16="http://schemas.microsoft.com/office/drawing/2014/main" id="{00000000-0008-0000-0B00-00002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en-US" sz="1400" b="0" i="0" u="none" strike="noStrike" baseline="0">
                  <a:solidFill>
                    <a:srgbClr val="000000"/>
                  </a:solidFill>
                  <a:latin typeface="Calibri-Light"/>
                </a:rPr>
                <a:t>   Print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22</xdr:row>
          <xdr:rowOff>9525</xdr:rowOff>
        </xdr:from>
        <xdr:to>
          <xdr:col>7</xdr:col>
          <xdr:colOff>28575</xdr:colOff>
          <xdr:row>23</xdr:row>
          <xdr:rowOff>142875</xdr:rowOff>
        </xdr:to>
        <xdr:sp macro="" textlink="">
          <xdr:nvSpPr>
            <xdr:cNvPr id="36923" name="Check Box 59" hidden="1">
              <a:extLst>
                <a:ext uri="{63B3BB69-23CF-44E3-9099-C40C66FF867C}">
                  <a14:compatExt spid="_x0000_s36923"/>
                </a:ext>
                <a:ext uri="{FF2B5EF4-FFF2-40B4-BE49-F238E27FC236}">
                  <a16:creationId xmlns:a16="http://schemas.microsoft.com/office/drawing/2014/main" id="{00000000-0008-0000-0B00-00003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Page numbers &amp; time stamp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23</xdr:row>
          <xdr:rowOff>85725</xdr:rowOff>
        </xdr:from>
        <xdr:to>
          <xdr:col>7</xdr:col>
          <xdr:colOff>9525</xdr:colOff>
          <xdr:row>24</xdr:row>
          <xdr:rowOff>200025</xdr:rowOff>
        </xdr:to>
        <xdr:sp macro="" textlink="">
          <xdr:nvSpPr>
            <xdr:cNvPr id="36993" name="Check Box 129" hidden="1">
              <a:extLst>
                <a:ext uri="{63B3BB69-23CF-44E3-9099-C40C66FF867C}">
                  <a14:compatExt spid="_x0000_s36993"/>
                </a:ext>
                <a:ext uri="{FF2B5EF4-FFF2-40B4-BE49-F238E27FC236}">
                  <a16:creationId xmlns:a16="http://schemas.microsoft.com/office/drawing/2014/main" id="{00000000-0008-0000-0B00-00008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Cover sheet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8</xdr:row>
          <xdr:rowOff>104775</xdr:rowOff>
        </xdr:from>
        <xdr:to>
          <xdr:col>17</xdr:col>
          <xdr:colOff>28575</xdr:colOff>
          <xdr:row>9</xdr:row>
          <xdr:rowOff>200025</xdr:rowOff>
        </xdr:to>
        <xdr:sp macro="" textlink="">
          <xdr:nvSpPr>
            <xdr:cNvPr id="36921" name="Button 57" hidden="1">
              <a:extLst>
                <a:ext uri="{63B3BB69-23CF-44E3-9099-C40C66FF867C}">
                  <a14:compatExt spid="_x0000_s36921"/>
                </a:ext>
                <a:ext uri="{FF2B5EF4-FFF2-40B4-BE49-F238E27FC236}">
                  <a16:creationId xmlns:a16="http://schemas.microsoft.com/office/drawing/2014/main" id="{00000000-0008-0000-0B00-00003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-Light"/>
                </a:rPr>
                <a:t>     Import file  (.xlsm or .csv)   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3</xdr:row>
          <xdr:rowOff>219075</xdr:rowOff>
        </xdr:from>
        <xdr:to>
          <xdr:col>16</xdr:col>
          <xdr:colOff>981075</xdr:colOff>
          <xdr:row>5</xdr:row>
          <xdr:rowOff>114300</xdr:rowOff>
        </xdr:to>
        <xdr:sp macro="" textlink="">
          <xdr:nvSpPr>
            <xdr:cNvPr id="36940" name="Option Button 76" hidden="1">
              <a:extLst>
                <a:ext uri="{63B3BB69-23CF-44E3-9099-C40C66FF867C}">
                  <a14:compatExt spid="_x0000_s36940"/>
                </a:ext>
                <a:ext uri="{FF2B5EF4-FFF2-40B4-BE49-F238E27FC236}">
                  <a16:creationId xmlns:a16="http://schemas.microsoft.com/office/drawing/2014/main" id="{00000000-0008-0000-0B00-00004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Replace existing data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4</xdr:row>
          <xdr:rowOff>295275</xdr:rowOff>
        </xdr:from>
        <xdr:to>
          <xdr:col>16</xdr:col>
          <xdr:colOff>561975</xdr:colOff>
          <xdr:row>6</xdr:row>
          <xdr:rowOff>190500</xdr:rowOff>
        </xdr:to>
        <xdr:sp macro="" textlink="">
          <xdr:nvSpPr>
            <xdr:cNvPr id="36941" name="Option Button 77" hidden="1">
              <a:extLst>
                <a:ext uri="{63B3BB69-23CF-44E3-9099-C40C66FF867C}">
                  <a14:compatExt spid="_x0000_s36941"/>
                </a:ext>
                <a:ext uri="{FF2B5EF4-FFF2-40B4-BE49-F238E27FC236}">
                  <a16:creationId xmlns:a16="http://schemas.microsoft.com/office/drawing/2014/main" id="{00000000-0008-0000-0B00-00004D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Append to existing data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6</xdr:row>
          <xdr:rowOff>66675</xdr:rowOff>
        </xdr:from>
        <xdr:to>
          <xdr:col>17</xdr:col>
          <xdr:colOff>333375</xdr:colOff>
          <xdr:row>8</xdr:row>
          <xdr:rowOff>28575</xdr:rowOff>
        </xdr:to>
        <xdr:sp macro="" textlink="">
          <xdr:nvSpPr>
            <xdr:cNvPr id="36942" name="Option Button 78" hidden="1">
              <a:extLst>
                <a:ext uri="{63B3BB69-23CF-44E3-9099-C40C66FF867C}">
                  <a14:compatExt spid="_x0000_s36942"/>
                </a:ext>
                <a:ext uri="{FF2B5EF4-FFF2-40B4-BE49-F238E27FC236}">
                  <a16:creationId xmlns:a16="http://schemas.microsoft.com/office/drawing/2014/main" id="{00000000-0008-0000-0B00-00004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Merge with existing data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</xdr:row>
          <xdr:rowOff>266700</xdr:rowOff>
        </xdr:from>
        <xdr:to>
          <xdr:col>17</xdr:col>
          <xdr:colOff>390525</xdr:colOff>
          <xdr:row>10</xdr:row>
          <xdr:rowOff>190500</xdr:rowOff>
        </xdr:to>
        <xdr:sp macro="" textlink="">
          <xdr:nvSpPr>
            <xdr:cNvPr id="36994" name="SimulationOpts" hidden="1">
              <a:extLst>
                <a:ext uri="{63B3BB69-23CF-44E3-9099-C40C66FF867C}">
                  <a14:compatExt spid="_x0000_s36994"/>
                </a:ext>
                <a:ext uri="{FF2B5EF4-FFF2-40B4-BE49-F238E27FC236}">
                  <a16:creationId xmlns:a16="http://schemas.microsoft.com/office/drawing/2014/main" id="{00000000-0008-0000-0B00-00008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en-US" sz="1400" b="0" i="0" u="none" strike="noStrike" baseline="0">
                  <a:solidFill>
                    <a:srgbClr val="000000"/>
                  </a:solidFill>
                  <a:latin typeface="Calibri-Light"/>
                </a:rPr>
                <a:t>   Import eQuit file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12</xdr:row>
          <xdr:rowOff>238125</xdr:rowOff>
        </xdr:from>
        <xdr:to>
          <xdr:col>3</xdr:col>
          <xdr:colOff>381000</xdr:colOff>
          <xdr:row>13</xdr:row>
          <xdr:rowOff>114300</xdr:rowOff>
        </xdr:to>
        <xdr:sp macro="" textlink="">
          <xdr:nvSpPr>
            <xdr:cNvPr id="36892" name="ClearMiscellaneous" hidden="1">
              <a:extLst>
                <a:ext uri="{63B3BB69-23CF-44E3-9099-C40C66FF867C}">
                  <a14:compatExt spid="_x0000_s36892"/>
                </a:ext>
                <a:ext uri="{FF2B5EF4-FFF2-40B4-BE49-F238E27FC236}">
                  <a16:creationId xmlns:a16="http://schemas.microsoft.com/office/drawing/2014/main" id="{00000000-0008-0000-0B00-00001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-Light"/>
                </a:rPr>
                <a:t>     Zoom all spreadsheets 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10</xdr:row>
          <xdr:rowOff>200025</xdr:rowOff>
        </xdr:from>
        <xdr:to>
          <xdr:col>2</xdr:col>
          <xdr:colOff>1076325</xdr:colOff>
          <xdr:row>12</xdr:row>
          <xdr:rowOff>123825</xdr:rowOff>
        </xdr:to>
        <xdr:sp macro="" textlink="">
          <xdr:nvSpPr>
            <xdr:cNvPr id="36907" name="Check Box 43" hidden="1">
              <a:extLst>
                <a:ext uri="{63B3BB69-23CF-44E3-9099-C40C66FF867C}">
                  <a14:compatExt spid="_x0000_s36907"/>
                </a:ext>
                <a:ext uri="{FF2B5EF4-FFF2-40B4-BE49-F238E27FC236}">
                  <a16:creationId xmlns:a16="http://schemas.microsoft.com/office/drawing/2014/main" id="{00000000-0008-0000-0B00-00002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Display freeze pane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9</xdr:row>
          <xdr:rowOff>142875</xdr:rowOff>
        </xdr:from>
        <xdr:to>
          <xdr:col>3</xdr:col>
          <xdr:colOff>752475</xdr:colOff>
          <xdr:row>14</xdr:row>
          <xdr:rowOff>123825</xdr:rowOff>
        </xdr:to>
        <xdr:sp macro="" textlink="">
          <xdr:nvSpPr>
            <xdr:cNvPr id="36960" name="Group Box 96" hidden="1">
              <a:extLst>
                <a:ext uri="{63B3BB69-23CF-44E3-9099-C40C66FF867C}">
                  <a14:compatExt spid="_x0000_s36960"/>
                </a:ext>
                <a:ext uri="{FF2B5EF4-FFF2-40B4-BE49-F238E27FC236}">
                  <a16:creationId xmlns:a16="http://schemas.microsoft.com/office/drawing/2014/main" id="{00000000-0008-0000-0B00-000060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Layout   </a:t>
              </a:r>
            </a:p>
          </xdr:txBody>
        </xdr:sp>
        <xdr:clientData/>
      </xdr:twoCellAnchor>
    </mc:Choice>
    <mc:Fallback/>
  </mc:AlternateContent>
  <xdr:twoCellAnchor>
    <xdr:from>
      <xdr:col>16</xdr:col>
      <xdr:colOff>650515</xdr:colOff>
      <xdr:row>1</xdr:row>
      <xdr:rowOff>310445</xdr:rowOff>
    </xdr:from>
    <xdr:to>
      <xdr:col>17</xdr:col>
      <xdr:colOff>386919</xdr:colOff>
      <xdr:row>1</xdr:row>
      <xdr:rowOff>310445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flipV="1">
          <a:off x="15763515" y="578556"/>
          <a:ext cx="822960" cy="0"/>
        </a:xfrm>
        <a:prstGeom prst="line">
          <a:avLst/>
        </a:prstGeom>
        <a:ln w="635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5643</xdr:colOff>
          <xdr:row>13</xdr:row>
          <xdr:rowOff>239887</xdr:rowOff>
        </xdr:from>
        <xdr:to>
          <xdr:col>13</xdr:col>
          <xdr:colOff>550333</xdr:colOff>
          <xdr:row>23</xdr:row>
          <xdr:rowOff>211667</xdr:rowOff>
        </xdr:to>
        <xdr:grpSp>
          <xdr:nvGrpSpPr>
            <xdr:cNvPr id="11" name="Group 10">
              <a:extLst>
                <a:ext uri="{FF2B5EF4-FFF2-40B4-BE49-F238E27FC236}">
                  <a16:creationId xmlns:a16="http://schemas.microsoft.com/office/drawing/2014/main" id="{00000000-0008-0000-0B00-00000B000000}"/>
                </a:ext>
              </a:extLst>
            </xdr:cNvPr>
            <xdr:cNvGrpSpPr/>
          </xdr:nvGrpSpPr>
          <xdr:grpSpPr>
            <a:xfrm>
              <a:off x="8779226" y="4367387"/>
              <a:ext cx="3952524" cy="2617613"/>
              <a:chOff x="8542865" y="4487331"/>
              <a:chExt cx="3860801" cy="2652891"/>
            </a:xfrm>
          </xdr:grpSpPr>
          <xdr:sp macro="" textlink="">
            <xdr:nvSpPr>
              <xdr:cNvPr id="36957" name="Group Box 93" hidden="1">
                <a:extLst>
                  <a:ext uri="{63B3BB69-23CF-44E3-9099-C40C66FF867C}">
                    <a14:compatExt spid="_x0000_s36957"/>
                  </a:ext>
                  <a:ext uri="{FF2B5EF4-FFF2-40B4-BE49-F238E27FC236}">
                    <a16:creationId xmlns:a16="http://schemas.microsoft.com/office/drawing/2014/main" id="{00000000-0008-0000-0B00-00005D900000}"/>
                  </a:ext>
                </a:extLst>
              </xdr:cNvPr>
              <xdr:cNvSpPr/>
            </xdr:nvSpPr>
            <xdr:spPr bwMode="auto">
              <a:xfrm>
                <a:off x="8542865" y="5794003"/>
                <a:ext cx="3860801" cy="134621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Proposed distributions        </a:t>
                </a:r>
              </a:p>
            </xdr:txBody>
          </xdr:sp>
          <xdr:sp macro="" textlink="">
            <xdr:nvSpPr>
              <xdr:cNvPr id="36998" name="Option Button 134" hidden="1">
                <a:extLst>
                  <a:ext uri="{63B3BB69-23CF-44E3-9099-C40C66FF867C}">
                    <a14:compatExt spid="_x0000_s36998"/>
                  </a:ext>
                  <a:ext uri="{FF2B5EF4-FFF2-40B4-BE49-F238E27FC236}">
                    <a16:creationId xmlns:a16="http://schemas.microsoft.com/office/drawing/2014/main" id="{00000000-0008-0000-0B00-000086900000}"/>
                  </a:ext>
                </a:extLst>
              </xdr:cNvPr>
              <xdr:cNvSpPr/>
            </xdr:nvSpPr>
            <xdr:spPr bwMode="auto">
              <a:xfrm>
                <a:off x="8753123" y="6029672"/>
                <a:ext cx="3495321" cy="602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Calculate based on possession and</a:t>
                </a:r>
              </a:p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valuation</a:t>
                </a:r>
              </a:p>
            </xdr:txBody>
          </xdr:sp>
          <xdr:sp macro="" textlink="">
            <xdr:nvSpPr>
              <xdr:cNvPr id="36999" name="Option Button 135" hidden="1">
                <a:extLst>
                  <a:ext uri="{63B3BB69-23CF-44E3-9099-C40C66FF867C}">
                    <a14:compatExt spid="_x0000_s36999"/>
                  </a:ext>
                  <a:ext uri="{FF2B5EF4-FFF2-40B4-BE49-F238E27FC236}">
                    <a16:creationId xmlns:a16="http://schemas.microsoft.com/office/drawing/2014/main" id="{00000000-0008-0000-0B00-000087900000}"/>
                  </a:ext>
                </a:extLst>
              </xdr:cNvPr>
              <xdr:cNvSpPr/>
            </xdr:nvSpPr>
            <xdr:spPr bwMode="auto">
              <a:xfrm>
                <a:off x="8753124" y="6609638"/>
                <a:ext cx="3495320" cy="3838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Do not calculate</a:t>
                </a:r>
              </a:p>
            </xdr:txBody>
          </xdr:sp>
          <xdr:sp macro="" textlink="">
            <xdr:nvSpPr>
              <xdr:cNvPr id="36951" name="Group Box 87" hidden="1">
                <a:extLst>
                  <a:ext uri="{63B3BB69-23CF-44E3-9099-C40C66FF867C}">
                    <a14:compatExt spid="_x0000_s36951"/>
                  </a:ext>
                  <a:ext uri="{FF2B5EF4-FFF2-40B4-BE49-F238E27FC236}">
                    <a16:creationId xmlns:a16="http://schemas.microsoft.com/office/drawing/2014/main" id="{00000000-0008-0000-0B00-000057900000}"/>
                  </a:ext>
                </a:extLst>
              </xdr:cNvPr>
              <xdr:cNvSpPr/>
            </xdr:nvSpPr>
            <xdr:spPr bwMode="auto">
              <a:xfrm>
                <a:off x="8545687" y="4487331"/>
                <a:ext cx="3843867" cy="104422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Sort Possession / Item        </a:t>
                </a:r>
              </a:p>
            </xdr:txBody>
          </xdr:sp>
          <xdr:sp macro="" textlink="">
            <xdr:nvSpPr>
              <xdr:cNvPr id="37004" name="Option Button 140" hidden="1">
                <a:extLst>
                  <a:ext uri="{63B3BB69-23CF-44E3-9099-C40C66FF867C}">
                    <a14:compatExt spid="_x0000_s37004"/>
                  </a:ext>
                  <a:ext uri="{FF2B5EF4-FFF2-40B4-BE49-F238E27FC236}">
                    <a16:creationId xmlns:a16="http://schemas.microsoft.com/office/drawing/2014/main" id="{00000000-0008-0000-0B00-00008C900000}"/>
                  </a:ext>
                </a:extLst>
              </xdr:cNvPr>
              <xdr:cNvSpPr/>
            </xdr:nvSpPr>
            <xdr:spPr bwMode="auto">
              <a:xfrm>
                <a:off x="8748889" y="4686286"/>
                <a:ext cx="3527777" cy="3824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Independent</a:t>
                </a:r>
              </a:p>
            </xdr:txBody>
          </xdr:sp>
          <xdr:sp macro="" textlink="">
            <xdr:nvSpPr>
              <xdr:cNvPr id="37005" name="Option Button 141" hidden="1">
                <a:extLst>
                  <a:ext uri="{63B3BB69-23CF-44E3-9099-C40C66FF867C}">
                    <a14:compatExt spid="_x0000_s37005"/>
                  </a:ext>
                  <a:ext uri="{FF2B5EF4-FFF2-40B4-BE49-F238E27FC236}">
                    <a16:creationId xmlns:a16="http://schemas.microsoft.com/office/drawing/2014/main" id="{00000000-0008-0000-0B00-00008D900000}"/>
                  </a:ext>
                </a:extLst>
              </xdr:cNvPr>
              <xdr:cNvSpPr/>
            </xdr:nvSpPr>
            <xdr:spPr bwMode="auto">
              <a:xfrm>
                <a:off x="8748889" y="5012252"/>
                <a:ext cx="3570112" cy="3824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Dependent (item by possession)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200025</xdr:rowOff>
        </xdr:from>
        <xdr:to>
          <xdr:col>13</xdr:col>
          <xdr:colOff>533400</xdr:colOff>
          <xdr:row>12</xdr:row>
          <xdr:rowOff>542925</xdr:rowOff>
        </xdr:to>
        <xdr:sp macro="" textlink="">
          <xdr:nvSpPr>
            <xdr:cNvPr id="36995" name="Group Box 131" hidden="1">
              <a:extLst>
                <a:ext uri="{63B3BB69-23CF-44E3-9099-C40C66FF867C}">
                  <a14:compatExt spid="_x0000_s36995"/>
                </a:ext>
                <a:ext uri="{FF2B5EF4-FFF2-40B4-BE49-F238E27FC236}">
                  <a16:creationId xmlns:a16="http://schemas.microsoft.com/office/drawing/2014/main" id="{00000000-0008-0000-0B00-00008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Delete row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7</xdr:row>
          <xdr:rowOff>228600</xdr:rowOff>
        </xdr:from>
        <xdr:to>
          <xdr:col>13</xdr:col>
          <xdr:colOff>295275</xdr:colOff>
          <xdr:row>9</xdr:row>
          <xdr:rowOff>142875</xdr:rowOff>
        </xdr:to>
        <xdr:sp macro="" textlink="">
          <xdr:nvSpPr>
            <xdr:cNvPr id="36996" name="Option Button 132" hidden="1">
              <a:extLst>
                <a:ext uri="{63B3BB69-23CF-44E3-9099-C40C66FF867C}">
                  <a14:compatExt spid="_x0000_s36996"/>
                </a:ext>
                <a:ext uri="{FF2B5EF4-FFF2-40B4-BE49-F238E27FC236}">
                  <a16:creationId xmlns:a16="http://schemas.microsoft.com/office/drawing/2014/main" id="{00000000-0008-0000-0B00-00008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Clear non-empty rows + delete empty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9</xdr:row>
          <xdr:rowOff>38100</xdr:rowOff>
        </xdr:from>
        <xdr:to>
          <xdr:col>13</xdr:col>
          <xdr:colOff>419100</xdr:colOff>
          <xdr:row>10</xdr:row>
          <xdr:rowOff>219075</xdr:rowOff>
        </xdr:to>
        <xdr:sp macro="" textlink="">
          <xdr:nvSpPr>
            <xdr:cNvPr id="36997" name="Option Button 133" hidden="1">
              <a:extLst>
                <a:ext uri="{63B3BB69-23CF-44E3-9099-C40C66FF867C}">
                  <a14:compatExt spid="_x0000_s36997"/>
                </a:ext>
                <a:ext uri="{FF2B5EF4-FFF2-40B4-BE49-F238E27FC236}">
                  <a16:creationId xmlns:a16="http://schemas.microsoft.com/office/drawing/2014/main" id="{00000000-0008-0000-0B00-00008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Delete rows (prompt if not empty)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11</xdr:row>
          <xdr:rowOff>66675</xdr:rowOff>
        </xdr:from>
        <xdr:to>
          <xdr:col>12</xdr:col>
          <xdr:colOff>866775</xdr:colOff>
          <xdr:row>12</xdr:row>
          <xdr:rowOff>257175</xdr:rowOff>
        </xdr:to>
        <xdr:sp macro="" textlink="">
          <xdr:nvSpPr>
            <xdr:cNvPr id="37025" name="ClearAllData" hidden="1">
              <a:extLst>
                <a:ext uri="{63B3BB69-23CF-44E3-9099-C40C66FF867C}">
                  <a14:compatExt spid="_x0000_s37025"/>
                </a:ext>
                <a:ext uri="{FF2B5EF4-FFF2-40B4-BE49-F238E27FC236}">
                  <a16:creationId xmlns:a16="http://schemas.microsoft.com/office/drawing/2014/main" id="{00000000-0008-0000-0B00-0000A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-Light"/>
                </a:rPr>
                <a:t>     Delete empty rows ...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42341</xdr:colOff>
      <xdr:row>2</xdr:row>
      <xdr:rowOff>197556</xdr:rowOff>
    </xdr:from>
    <xdr:to>
      <xdr:col>10</xdr:col>
      <xdr:colOff>225221</xdr:colOff>
      <xdr:row>3</xdr:row>
      <xdr:rowOff>112325</xdr:rowOff>
    </xdr:to>
    <xdr:pic>
      <xdr:nvPicPr>
        <xdr:cNvPr id="82" name="AddButton4" descr="Add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0230563" y="1044223"/>
          <a:ext cx="182880" cy="182880"/>
        </a:xfrm>
        <a:prstGeom prst="rect">
          <a:avLst/>
        </a:prstGeom>
      </xdr:spPr>
    </xdr:pic>
    <xdr:clientData/>
  </xdr:twoCellAnchor>
  <xdr:twoCellAnchor>
    <xdr:from>
      <xdr:col>10</xdr:col>
      <xdr:colOff>225786</xdr:colOff>
      <xdr:row>6</xdr:row>
      <xdr:rowOff>112885</xdr:rowOff>
    </xdr:from>
    <xdr:to>
      <xdr:col>10</xdr:col>
      <xdr:colOff>444993</xdr:colOff>
      <xdr:row>7</xdr:row>
      <xdr:rowOff>55086</xdr:rowOff>
    </xdr:to>
    <xdr:pic>
      <xdr:nvPicPr>
        <xdr:cNvPr id="83" name="DeleteButton4" descr="Garbage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/>
        <a:stretch/>
      </xdr:blipFill>
      <xdr:spPr>
        <a:xfrm>
          <a:off x="10414008" y="2088441"/>
          <a:ext cx="219207" cy="210312"/>
        </a:xfrm>
        <a:prstGeom prst="rect">
          <a:avLst/>
        </a:prstGeom>
      </xdr:spPr>
    </xdr:pic>
    <xdr:clientData/>
  </xdr:twoCellAnchor>
  <xdr:twoCellAnchor>
    <xdr:from>
      <xdr:col>12</xdr:col>
      <xdr:colOff>28226</xdr:colOff>
      <xdr:row>13</xdr:row>
      <xdr:rowOff>183445</xdr:rowOff>
    </xdr:from>
    <xdr:to>
      <xdr:col>12</xdr:col>
      <xdr:colOff>192818</xdr:colOff>
      <xdr:row>14</xdr:row>
      <xdr:rowOff>79926</xdr:rowOff>
    </xdr:to>
    <xdr:pic>
      <xdr:nvPicPr>
        <xdr:cNvPr id="86" name="SortItemNone" descr="Stop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/>
      </xdr:blipFill>
      <xdr:spPr>
        <a:xfrm>
          <a:off x="10795004" y="4346223"/>
          <a:ext cx="164592" cy="164592"/>
        </a:xfrm>
        <a:prstGeom prst="rect">
          <a:avLst/>
        </a:prstGeom>
      </xdr:spPr>
    </xdr:pic>
    <xdr:clientData/>
  </xdr:twoCellAnchor>
  <xdr:twoCellAnchor>
    <xdr:from>
      <xdr:col>18</xdr:col>
      <xdr:colOff>74788</xdr:colOff>
      <xdr:row>2</xdr:row>
      <xdr:rowOff>155218</xdr:rowOff>
    </xdr:from>
    <xdr:to>
      <xdr:col>21</xdr:col>
      <xdr:colOff>931334</xdr:colOff>
      <xdr:row>9</xdr:row>
      <xdr:rowOff>42333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pSpPr/>
      </xdr:nvGrpSpPr>
      <xdr:grpSpPr>
        <a:xfrm>
          <a:off x="17653705" y="1001885"/>
          <a:ext cx="4190296" cy="1792115"/>
          <a:chOff x="18701436" y="1015996"/>
          <a:chExt cx="4116212" cy="182033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7017" name="Option Button 153" hidden="1">
                <a:extLst>
                  <a:ext uri="{63B3BB69-23CF-44E3-9099-C40C66FF867C}">
                    <a14:compatExt spid="_x0000_s37017"/>
                  </a:ext>
                  <a:ext uri="{FF2B5EF4-FFF2-40B4-BE49-F238E27FC236}">
                    <a16:creationId xmlns:a16="http://schemas.microsoft.com/office/drawing/2014/main" id="{00000000-0008-0000-0B00-000099900000}"/>
                  </a:ext>
                </a:extLst>
              </xdr:cNvPr>
              <xdr:cNvSpPr/>
            </xdr:nvSpPr>
            <xdr:spPr bwMode="auto">
              <a:xfrm>
                <a:off x="18924410" y="1636886"/>
                <a:ext cx="3513667" cy="3838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Cycle through guidelines individually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7018" name="Option Button 154" hidden="1">
                <a:extLst>
                  <a:ext uri="{63B3BB69-23CF-44E3-9099-C40C66FF867C}">
                    <a14:compatExt spid="_x0000_s37018"/>
                  </a:ext>
                  <a:ext uri="{FF2B5EF4-FFF2-40B4-BE49-F238E27FC236}">
                    <a16:creationId xmlns:a16="http://schemas.microsoft.com/office/drawing/2014/main" id="{00000000-0008-0000-0B00-00009A900000}"/>
                  </a:ext>
                </a:extLst>
              </xdr:cNvPr>
              <xdr:cNvSpPr/>
            </xdr:nvSpPr>
            <xdr:spPr bwMode="auto">
              <a:xfrm>
                <a:off x="18924410" y="1319391"/>
                <a:ext cx="3513667" cy="3824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Apply guidelines simultaneously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7019" name="Group Box 155" hidden="1">
                <a:extLst>
                  <a:ext uri="{63B3BB69-23CF-44E3-9099-C40C66FF867C}">
                    <a14:compatExt spid="_x0000_s37019"/>
                  </a:ext>
                  <a:ext uri="{FF2B5EF4-FFF2-40B4-BE49-F238E27FC236}">
                    <a16:creationId xmlns:a16="http://schemas.microsoft.com/office/drawing/2014/main" id="{00000000-0008-0000-0B00-00009B900000}"/>
                  </a:ext>
                </a:extLst>
              </xdr:cNvPr>
              <xdr:cNvSpPr/>
            </xdr:nvSpPr>
            <xdr:spPr bwMode="auto">
              <a:xfrm>
                <a:off x="18701436" y="1126061"/>
                <a:ext cx="4116212" cy="171027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Review         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7024" name="ClearAllData" hidden="1">
                <a:extLst>
                  <a:ext uri="{63B3BB69-23CF-44E3-9099-C40C66FF867C}">
                    <a14:compatExt spid="_x0000_s37024"/>
                  </a:ext>
                  <a:ext uri="{FF2B5EF4-FFF2-40B4-BE49-F238E27FC236}">
                    <a16:creationId xmlns:a16="http://schemas.microsoft.com/office/drawing/2014/main" id="{00000000-0008-0000-0B00-0000A0900000}"/>
                  </a:ext>
                </a:extLst>
              </xdr:cNvPr>
              <xdr:cNvSpPr/>
            </xdr:nvSpPr>
            <xdr:spPr bwMode="auto">
              <a:xfrm>
                <a:off x="18968155" y="2136423"/>
                <a:ext cx="2808111" cy="38241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1600" b="0" i="0" u="none" strike="noStrike" baseline="0">
                    <a:solidFill>
                      <a:srgbClr val="000000"/>
                    </a:solidFill>
                    <a:latin typeface="Calibri-Light"/>
                  </a:rPr>
                  <a:t>     Clear selections  ...</a:t>
                </a:r>
              </a:p>
            </xdr:txBody>
          </xdr:sp>
        </mc:Choice>
        <mc:Fallback/>
      </mc:AlternateContent>
      <xdr:pic>
        <xdr:nvPicPr>
          <xdr:cNvPr id="87" name="Graphic 86" descr="Scales of justice">
            <a:extLst>
              <a:ext uri="{FF2B5EF4-FFF2-40B4-BE49-F238E27FC236}">
                <a16:creationId xmlns:a16="http://schemas.microsoft.com/office/drawing/2014/main" id="{00000000-0008-0000-0B00-00005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9670892" y="1015996"/>
            <a:ext cx="228600" cy="228600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395119</xdr:colOff>
      <xdr:row>2</xdr:row>
      <xdr:rowOff>197556</xdr:rowOff>
    </xdr:from>
    <xdr:to>
      <xdr:col>5</xdr:col>
      <xdr:colOff>601248</xdr:colOff>
      <xdr:row>3</xdr:row>
      <xdr:rowOff>130613</xdr:rowOff>
    </xdr:to>
    <xdr:pic>
      <xdr:nvPicPr>
        <xdr:cNvPr id="88" name="PrintIcon" descr="Fax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5418675" y="1044223"/>
          <a:ext cx="206129" cy="201168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444499</xdr:colOff>
          <xdr:row>15</xdr:row>
          <xdr:rowOff>150989</xdr:rowOff>
        </xdr:from>
        <xdr:to>
          <xdr:col>6</xdr:col>
          <xdr:colOff>1015999</xdr:colOff>
          <xdr:row>21</xdr:row>
          <xdr:rowOff>117122</xdr:rowOff>
        </xdr:to>
        <xdr:grpSp>
          <xdr:nvGrpSpPr>
            <xdr:cNvPr id="14" name="Group 13">
              <a:extLst>
                <a:ext uri="{FF2B5EF4-FFF2-40B4-BE49-F238E27FC236}">
                  <a16:creationId xmlns:a16="http://schemas.microsoft.com/office/drawing/2014/main" id="{00000000-0008-0000-0B00-00000E000000}"/>
                </a:ext>
              </a:extLst>
            </xdr:cNvPr>
            <xdr:cNvGrpSpPr/>
          </xdr:nvGrpSpPr>
          <xdr:grpSpPr>
            <a:xfrm>
              <a:off x="5005916" y="4807656"/>
              <a:ext cx="2910416" cy="1553633"/>
              <a:chOff x="4889499" y="3213100"/>
              <a:chExt cx="2843389" cy="1574800"/>
            </a:xfrm>
          </xdr:grpSpPr>
          <xdr:sp macro="" textlink="">
            <xdr:nvSpPr>
              <xdr:cNvPr id="37029" name="Check Box 165" hidden="1">
                <a:extLst>
                  <a:ext uri="{63B3BB69-23CF-44E3-9099-C40C66FF867C}">
                    <a14:compatExt spid="_x0000_s37029"/>
                  </a:ext>
                  <a:ext uri="{FF2B5EF4-FFF2-40B4-BE49-F238E27FC236}">
                    <a16:creationId xmlns:a16="http://schemas.microsoft.com/office/drawing/2014/main" id="{00000000-0008-0000-0B00-0000A5900000}"/>
                  </a:ext>
                </a:extLst>
              </xdr:cNvPr>
              <xdr:cNvSpPr/>
            </xdr:nvSpPr>
            <xdr:spPr bwMode="auto">
              <a:xfrm>
                <a:off x="5003800" y="3388859"/>
                <a:ext cx="2475089" cy="4763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Empty rows</a:t>
                </a:r>
              </a:p>
            </xdr:txBody>
          </xdr:sp>
          <xdr:sp macro="" textlink="">
            <xdr:nvSpPr>
              <xdr:cNvPr id="37030" name="Check Box 166" hidden="1">
                <a:extLst>
                  <a:ext uri="{63B3BB69-23CF-44E3-9099-C40C66FF867C}">
                    <a14:compatExt spid="_x0000_s37030"/>
                  </a:ext>
                  <a:ext uri="{FF2B5EF4-FFF2-40B4-BE49-F238E27FC236}">
                    <a16:creationId xmlns:a16="http://schemas.microsoft.com/office/drawing/2014/main" id="{00000000-0008-0000-0B00-0000A6900000}"/>
                  </a:ext>
                </a:extLst>
              </xdr:cNvPr>
              <xdr:cNvSpPr/>
            </xdr:nvSpPr>
            <xdr:spPr bwMode="auto">
              <a:xfrm>
                <a:off x="5003800" y="3801892"/>
                <a:ext cx="2475089" cy="4763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Empty categories</a:t>
                </a:r>
              </a:p>
            </xdr:txBody>
          </xdr:sp>
          <xdr:sp macro="" textlink="">
            <xdr:nvSpPr>
              <xdr:cNvPr id="37031" name="Check Box 167" hidden="1">
                <a:extLst>
                  <a:ext uri="{63B3BB69-23CF-44E3-9099-C40C66FF867C}">
                    <a14:compatExt spid="_x0000_s37031"/>
                  </a:ext>
                  <a:ext uri="{FF2B5EF4-FFF2-40B4-BE49-F238E27FC236}">
                    <a16:creationId xmlns:a16="http://schemas.microsoft.com/office/drawing/2014/main" id="{00000000-0008-0000-0B00-0000A7900000}"/>
                  </a:ext>
                </a:extLst>
              </xdr:cNvPr>
              <xdr:cNvSpPr/>
            </xdr:nvSpPr>
            <xdr:spPr bwMode="auto">
              <a:xfrm>
                <a:off x="5003800" y="4230743"/>
                <a:ext cx="2475089" cy="4780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Empty spreadsheets</a:t>
                </a:r>
              </a:p>
            </xdr:txBody>
          </xdr:sp>
          <xdr:sp macro="" textlink="">
            <xdr:nvSpPr>
              <xdr:cNvPr id="37033" name="Group Box 169" hidden="1">
                <a:extLst>
                  <a:ext uri="{63B3BB69-23CF-44E3-9099-C40C66FF867C}">
                    <a14:compatExt spid="_x0000_s37033"/>
                  </a:ext>
                  <a:ext uri="{FF2B5EF4-FFF2-40B4-BE49-F238E27FC236}">
                    <a16:creationId xmlns:a16="http://schemas.microsoft.com/office/drawing/2014/main" id="{00000000-0008-0000-0B00-0000A9900000}"/>
                  </a:ext>
                </a:extLst>
              </xdr:cNvPr>
              <xdr:cNvSpPr/>
            </xdr:nvSpPr>
            <xdr:spPr bwMode="auto">
              <a:xfrm>
                <a:off x="4889499" y="3213100"/>
                <a:ext cx="2843389" cy="15748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7432" rIns="0" bIns="0" anchor="t" upright="1"/>
              <a:lstStyle/>
              <a:p>
                <a:pPr algn="l" rtl="0">
                  <a:defRPr sz="1000"/>
                </a:pPr>
                <a:r>
                  <a:rPr lang="en-US" sz="108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   Remove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24</xdr:row>
          <xdr:rowOff>161925</xdr:rowOff>
        </xdr:from>
        <xdr:to>
          <xdr:col>7</xdr:col>
          <xdr:colOff>9525</xdr:colOff>
          <xdr:row>26</xdr:row>
          <xdr:rowOff>0</xdr:rowOff>
        </xdr:to>
        <xdr:sp macro="" textlink="">
          <xdr:nvSpPr>
            <xdr:cNvPr id="37034" name="Check Box 170" hidden="1">
              <a:extLst>
                <a:ext uri="{63B3BB69-23CF-44E3-9099-C40C66FF867C}">
                  <a14:compatExt spid="_x0000_s37034"/>
                </a:ext>
                <a:ext uri="{FF2B5EF4-FFF2-40B4-BE49-F238E27FC236}">
                  <a16:creationId xmlns:a16="http://schemas.microsoft.com/office/drawing/2014/main" id="{00000000-0008-0000-0B00-0000A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Apply review guidelines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20</xdr:row>
          <xdr:rowOff>161925</xdr:rowOff>
        </xdr:from>
        <xdr:to>
          <xdr:col>3</xdr:col>
          <xdr:colOff>342900</xdr:colOff>
          <xdr:row>22</xdr:row>
          <xdr:rowOff>9525</xdr:rowOff>
        </xdr:to>
        <xdr:sp macro="" textlink="">
          <xdr:nvSpPr>
            <xdr:cNvPr id="36878" name="ClearAllData" hidden="1">
              <a:extLst>
                <a:ext uri="{63B3BB69-23CF-44E3-9099-C40C66FF867C}">
                  <a14:compatExt spid="_x0000_s36878"/>
                </a:ext>
                <a:ext uri="{FF2B5EF4-FFF2-40B4-BE49-F238E27FC236}">
                  <a16:creationId xmlns:a16="http://schemas.microsoft.com/office/drawing/2014/main" id="{00000000-0008-0000-0B00-00000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-Light"/>
                </a:rPr>
                <a:t>     Update formats 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16</xdr:row>
          <xdr:rowOff>76200</xdr:rowOff>
        </xdr:from>
        <xdr:to>
          <xdr:col>3</xdr:col>
          <xdr:colOff>352425</xdr:colOff>
          <xdr:row>18</xdr:row>
          <xdr:rowOff>38100</xdr:rowOff>
        </xdr:to>
        <xdr:sp macro="" textlink="">
          <xdr:nvSpPr>
            <xdr:cNvPr id="36926" name="Option Button 62" hidden="1">
              <a:extLst>
                <a:ext uri="{63B3BB69-23CF-44E3-9099-C40C66FF867C}">
                  <a14:compatExt spid="_x0000_s36926"/>
                </a:ext>
                <a:ext uri="{FF2B5EF4-FFF2-40B4-BE49-F238E27FC236}">
                  <a16:creationId xmlns:a16="http://schemas.microsoft.com/office/drawing/2014/main" id="{00000000-0008-0000-0B00-00003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Borders, infills, line numbers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17</xdr:row>
          <xdr:rowOff>180975</xdr:rowOff>
        </xdr:from>
        <xdr:to>
          <xdr:col>3</xdr:col>
          <xdr:colOff>485775</xdr:colOff>
          <xdr:row>19</xdr:row>
          <xdr:rowOff>28575</xdr:rowOff>
        </xdr:to>
        <xdr:sp macro="" textlink="">
          <xdr:nvSpPr>
            <xdr:cNvPr id="36927" name="Option Button 63" hidden="1">
              <a:extLst>
                <a:ext uri="{63B3BB69-23CF-44E3-9099-C40C66FF867C}">
                  <a14:compatExt spid="_x0000_s36927"/>
                </a:ext>
                <a:ext uri="{FF2B5EF4-FFF2-40B4-BE49-F238E27FC236}">
                  <a16:creationId xmlns:a16="http://schemas.microsoft.com/office/drawing/2014/main" id="{00000000-0008-0000-0B00-00003F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Footnotes, fonts, line wrapping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123825</xdr:rowOff>
        </xdr:from>
        <xdr:to>
          <xdr:col>3</xdr:col>
          <xdr:colOff>752475</xdr:colOff>
          <xdr:row>23</xdr:row>
          <xdr:rowOff>9525</xdr:rowOff>
        </xdr:to>
        <xdr:sp macro="" textlink="">
          <xdr:nvSpPr>
            <xdr:cNvPr id="36965" name="Group Box 101" hidden="1">
              <a:extLst>
                <a:ext uri="{63B3BB69-23CF-44E3-9099-C40C66FF867C}">
                  <a14:compatExt spid="_x0000_s36965"/>
                </a:ext>
                <a:ext uri="{FF2B5EF4-FFF2-40B4-BE49-F238E27FC236}">
                  <a16:creationId xmlns:a16="http://schemas.microsoft.com/office/drawing/2014/main" id="{00000000-0008-0000-0B00-00006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Formats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18</xdr:row>
          <xdr:rowOff>219075</xdr:rowOff>
        </xdr:from>
        <xdr:to>
          <xdr:col>3</xdr:col>
          <xdr:colOff>342900</xdr:colOff>
          <xdr:row>20</xdr:row>
          <xdr:rowOff>47625</xdr:rowOff>
        </xdr:to>
        <xdr:sp macro="" textlink="">
          <xdr:nvSpPr>
            <xdr:cNvPr id="37035" name="Option Button 171" hidden="1">
              <a:extLst>
                <a:ext uri="{63B3BB69-23CF-44E3-9099-C40C66FF867C}">
                  <a14:compatExt spid="_x0000_s37035"/>
                </a:ext>
                <a:ext uri="{FF2B5EF4-FFF2-40B4-BE49-F238E27FC236}">
                  <a16:creationId xmlns:a16="http://schemas.microsoft.com/office/drawing/2014/main" id="{00000000-0008-0000-0B00-0000A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Formulas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14</xdr:row>
          <xdr:rowOff>66675</xdr:rowOff>
        </xdr:from>
        <xdr:to>
          <xdr:col>17</xdr:col>
          <xdr:colOff>523875</xdr:colOff>
          <xdr:row>15</xdr:row>
          <xdr:rowOff>190500</xdr:rowOff>
        </xdr:to>
        <xdr:sp macro="" textlink="">
          <xdr:nvSpPr>
            <xdr:cNvPr id="37006" name="ReviewTest" hidden="1">
              <a:extLst>
                <a:ext uri="{63B3BB69-23CF-44E3-9099-C40C66FF867C}">
                  <a14:compatExt spid="_x0000_s37006"/>
                </a:ext>
                <a:ext uri="{FF2B5EF4-FFF2-40B4-BE49-F238E27FC236}">
                  <a16:creationId xmlns:a16="http://schemas.microsoft.com/office/drawing/2014/main" id="{00000000-0008-0000-0B00-00008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Test:  Review color pallet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15</xdr:row>
          <xdr:rowOff>47625</xdr:rowOff>
        </xdr:from>
        <xdr:to>
          <xdr:col>17</xdr:col>
          <xdr:colOff>523875</xdr:colOff>
          <xdr:row>16</xdr:row>
          <xdr:rowOff>180975</xdr:rowOff>
        </xdr:to>
        <xdr:sp macro="" textlink="">
          <xdr:nvSpPr>
            <xdr:cNvPr id="37027" name="SetPauseDebug" hidden="1">
              <a:extLst>
                <a:ext uri="{63B3BB69-23CF-44E3-9099-C40C66FF867C}">
                  <a14:compatExt spid="_x0000_s37027"/>
                </a:ext>
                <a:ext uri="{FF2B5EF4-FFF2-40B4-BE49-F238E27FC236}">
                  <a16:creationId xmlns:a16="http://schemas.microsoft.com/office/drawing/2014/main" id="{00000000-0008-0000-0B00-0000A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Test:  Debug Pause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16</xdr:row>
          <xdr:rowOff>38100</xdr:rowOff>
        </xdr:from>
        <xdr:to>
          <xdr:col>17</xdr:col>
          <xdr:colOff>523875</xdr:colOff>
          <xdr:row>17</xdr:row>
          <xdr:rowOff>161925</xdr:rowOff>
        </xdr:to>
        <xdr:sp macro="" textlink="">
          <xdr:nvSpPr>
            <xdr:cNvPr id="37036" name="SubsetTest" hidden="1">
              <a:extLst>
                <a:ext uri="{63B3BB69-23CF-44E3-9099-C40C66FF867C}">
                  <a14:compatExt spid="_x0000_s37036"/>
                </a:ext>
                <a:ext uri="{FF2B5EF4-FFF2-40B4-BE49-F238E27FC236}">
                  <a16:creationId xmlns:a16="http://schemas.microsoft.com/office/drawing/2014/main" id="{00000000-0008-0000-0B00-0000A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Test:  Subset categories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71965</xdr:colOff>
      <xdr:row>10</xdr:row>
      <xdr:rowOff>50769</xdr:rowOff>
    </xdr:from>
    <xdr:to>
      <xdr:col>21</xdr:col>
      <xdr:colOff>931332</xdr:colOff>
      <xdr:row>25</xdr:row>
      <xdr:rowOff>98767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pSpPr/>
      </xdr:nvGrpSpPr>
      <xdr:grpSpPr>
        <a:xfrm>
          <a:off x="17650882" y="3067019"/>
          <a:ext cx="4193117" cy="4334248"/>
          <a:chOff x="13519855" y="6499547"/>
          <a:chExt cx="4119033" cy="438010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7013" name="Check Box 149" hidden="1">
                <a:extLst>
                  <a:ext uri="{63B3BB69-23CF-44E3-9099-C40C66FF867C}">
                    <a14:compatExt spid="_x0000_s37013"/>
                  </a:ext>
                  <a:ext uri="{FF2B5EF4-FFF2-40B4-BE49-F238E27FC236}">
                    <a16:creationId xmlns:a16="http://schemas.microsoft.com/office/drawing/2014/main" id="{00000000-0008-0000-0B00-000095900000}"/>
                  </a:ext>
                </a:extLst>
              </xdr:cNvPr>
              <xdr:cNvSpPr/>
            </xdr:nvSpPr>
            <xdr:spPr bwMode="auto">
              <a:xfrm>
                <a:off x="13678393" y="7391367"/>
                <a:ext cx="3804798" cy="5249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 1.   A possessor should be specified for</a:t>
                </a:r>
              </a:p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       an item with a non-zero valuation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7014" name="Check Box 150" hidden="1">
                <a:extLst>
                  <a:ext uri="{63B3BB69-23CF-44E3-9099-C40C66FF867C}">
                    <a14:compatExt spid="_x0000_s37014"/>
                  </a:ext>
                  <a:ext uri="{FF2B5EF4-FFF2-40B4-BE49-F238E27FC236}">
                    <a16:creationId xmlns:a16="http://schemas.microsoft.com/office/drawing/2014/main" id="{00000000-0008-0000-0B00-000096900000}"/>
                  </a:ext>
                </a:extLst>
              </xdr:cNvPr>
              <xdr:cNvSpPr/>
            </xdr:nvSpPr>
            <xdr:spPr bwMode="auto">
              <a:xfrm>
                <a:off x="13675564" y="7930409"/>
                <a:ext cx="3806321" cy="5362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 2.   The Court determined distribution</a:t>
                </a:r>
              </a:p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       should match the agreed distribution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7015" name="Check Box 151" hidden="1">
                <a:extLst>
                  <a:ext uri="{63B3BB69-23CF-44E3-9099-C40C66FF867C}">
                    <a14:compatExt spid="_x0000_s37015"/>
                  </a:ext>
                  <a:ext uri="{FF2B5EF4-FFF2-40B4-BE49-F238E27FC236}">
                    <a16:creationId xmlns:a16="http://schemas.microsoft.com/office/drawing/2014/main" id="{00000000-0008-0000-0B00-000097900000}"/>
                  </a:ext>
                </a:extLst>
              </xdr:cNvPr>
              <xdr:cNvSpPr/>
            </xdr:nvSpPr>
            <xdr:spPr bwMode="auto">
              <a:xfrm>
                <a:off x="13675564" y="8477918"/>
                <a:ext cx="3806321" cy="53904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 3.   An item's valuation should match</a:t>
                </a:r>
              </a:p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       the distribution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7016" name="Group Box 152" hidden="1">
                <a:extLst>
                  <a:ext uri="{63B3BB69-23CF-44E3-9099-C40C66FF867C}">
                    <a14:compatExt spid="_x0000_s37016"/>
                  </a:ext>
                  <a:ext uri="{FF2B5EF4-FFF2-40B4-BE49-F238E27FC236}">
                    <a16:creationId xmlns:a16="http://schemas.microsoft.com/office/drawing/2014/main" id="{00000000-0008-0000-0B00-000098900000}"/>
                  </a:ext>
                </a:extLst>
              </xdr:cNvPr>
              <xdr:cNvSpPr/>
            </xdr:nvSpPr>
            <xdr:spPr bwMode="auto">
              <a:xfrm>
                <a:off x="13519855" y="6612434"/>
                <a:ext cx="4119033" cy="426722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Review guidelines        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7021" name="Check Box 157" hidden="1">
                <a:extLst>
                  <a:ext uri="{63B3BB69-23CF-44E3-9099-C40C66FF867C}">
                    <a14:compatExt spid="_x0000_s37021"/>
                  </a:ext>
                  <a:ext uri="{FF2B5EF4-FFF2-40B4-BE49-F238E27FC236}">
                    <a16:creationId xmlns:a16="http://schemas.microsoft.com/office/drawing/2014/main" id="{00000000-0008-0000-0B00-00009D900000}"/>
                  </a:ext>
                </a:extLst>
              </xdr:cNvPr>
              <xdr:cNvSpPr/>
            </xdr:nvSpPr>
            <xdr:spPr bwMode="auto">
              <a:xfrm>
                <a:off x="13688303" y="9052246"/>
                <a:ext cx="3806321" cy="5362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 4.   An item should not contain empty </a:t>
                </a:r>
              </a:p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       valuations or non-numeric amounts</a:t>
                </a:r>
              </a:p>
            </xdr:txBody>
          </xdr:sp>
        </mc:Choice>
        <mc:Fallback/>
      </mc:AlternateContent>
      <xdr:pic>
        <xdr:nvPicPr>
          <xdr:cNvPr id="89" name="Graphic 88" descr="Scales of justice">
            <a:extLst>
              <a:ext uri="{FF2B5EF4-FFF2-40B4-BE49-F238E27FC236}">
                <a16:creationId xmlns:a16="http://schemas.microsoft.com/office/drawing/2014/main" id="{00000000-0008-0000-0B00-00005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5359977" y="6499547"/>
            <a:ext cx="229307" cy="228600"/>
          </a:xfrm>
          <a:prstGeom prst="rect">
            <a:avLst/>
          </a:prstGeom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7037" name="Check Box 173" hidden="1">
                <a:extLst>
                  <a:ext uri="{63B3BB69-23CF-44E3-9099-C40C66FF867C}">
                    <a14:compatExt spid="_x0000_s37037"/>
                  </a:ext>
                  <a:ext uri="{FF2B5EF4-FFF2-40B4-BE49-F238E27FC236}">
                    <a16:creationId xmlns:a16="http://schemas.microsoft.com/office/drawing/2014/main" id="{00000000-0008-0000-0B00-0000AD900000}"/>
                  </a:ext>
                </a:extLst>
              </xdr:cNvPr>
              <xdr:cNvSpPr/>
            </xdr:nvSpPr>
            <xdr:spPr bwMode="auto">
              <a:xfrm>
                <a:off x="13691134" y="9613886"/>
                <a:ext cx="3804798" cy="5362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 5.   The last 4 digits of an account #</a:t>
                </a:r>
              </a:p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       should be included with this item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7038" name="Check Box 174" hidden="1">
                <a:extLst>
                  <a:ext uri="{63B3BB69-23CF-44E3-9099-C40C66FF867C}">
                    <a14:compatExt spid="_x0000_s37038"/>
                  </a:ext>
                  <a:ext uri="{FF2B5EF4-FFF2-40B4-BE49-F238E27FC236}">
                    <a16:creationId xmlns:a16="http://schemas.microsoft.com/office/drawing/2014/main" id="{00000000-0008-0000-0B00-0000AE900000}"/>
                  </a:ext>
                </a:extLst>
              </xdr:cNvPr>
              <xdr:cNvSpPr/>
            </xdr:nvSpPr>
            <xdr:spPr bwMode="auto">
              <a:xfrm>
                <a:off x="13668485" y="6822712"/>
                <a:ext cx="3766580" cy="3824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 Select all guidelines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7039" name="Check Box 175" hidden="1">
                <a:extLst>
                  <a:ext uri="{63B3BB69-23CF-44E3-9099-C40C66FF867C}">
                    <a14:compatExt spid="_x0000_s37039"/>
                  </a:ext>
                  <a:ext uri="{FF2B5EF4-FFF2-40B4-BE49-F238E27FC236}">
                    <a16:creationId xmlns:a16="http://schemas.microsoft.com/office/drawing/2014/main" id="{00000000-0008-0000-0B00-0000AF900000}"/>
                  </a:ext>
                </a:extLst>
              </xdr:cNvPr>
              <xdr:cNvSpPr/>
            </xdr:nvSpPr>
            <xdr:spPr bwMode="auto">
              <a:xfrm>
                <a:off x="13693964" y="10182568"/>
                <a:ext cx="3804798" cy="5362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 6.   The Parties' numeric valuations </a:t>
                </a:r>
              </a:p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       should be equal</a:t>
                </a:r>
              </a:p>
            </xdr:txBody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437444</xdr:colOff>
          <xdr:row>10</xdr:row>
          <xdr:rowOff>234241</xdr:rowOff>
        </xdr:from>
        <xdr:to>
          <xdr:col>6</xdr:col>
          <xdr:colOff>1016000</xdr:colOff>
          <xdr:row>14</xdr:row>
          <xdr:rowOff>169332</xdr:rowOff>
        </xdr:to>
        <xdr:grpSp>
          <xdr:nvGrpSpPr>
            <xdr:cNvPr id="23" name="Group 22">
              <a:extLst>
                <a:ext uri="{FF2B5EF4-FFF2-40B4-BE49-F238E27FC236}">
                  <a16:creationId xmlns:a16="http://schemas.microsoft.com/office/drawing/2014/main" id="{00000000-0008-0000-0B00-000017000000}"/>
                </a:ext>
              </a:extLst>
            </xdr:cNvPr>
            <xdr:cNvGrpSpPr/>
          </xdr:nvGrpSpPr>
          <xdr:grpSpPr>
            <a:xfrm>
              <a:off x="4998861" y="3250491"/>
              <a:ext cx="2917472" cy="1310924"/>
              <a:chOff x="4882444" y="3169353"/>
              <a:chExt cx="2850445" cy="1317980"/>
            </a:xfrm>
          </xdr:grpSpPr>
          <xdr:sp macro="" textlink="">
            <xdr:nvSpPr>
              <xdr:cNvPr id="37040" name="Option Button 176" hidden="1">
                <a:extLst>
                  <a:ext uri="{63B3BB69-23CF-44E3-9099-C40C66FF867C}">
                    <a14:compatExt spid="_x0000_s37040"/>
                  </a:ext>
                  <a:ext uri="{FF2B5EF4-FFF2-40B4-BE49-F238E27FC236}">
                    <a16:creationId xmlns:a16="http://schemas.microsoft.com/office/drawing/2014/main" id="{00000000-0008-0000-0B00-0000B0900000}"/>
                  </a:ext>
                </a:extLst>
              </xdr:cNvPr>
              <xdr:cNvSpPr/>
            </xdr:nvSpPr>
            <xdr:spPr bwMode="auto">
              <a:xfrm>
                <a:off x="5033436" y="3359859"/>
                <a:ext cx="2530119" cy="3824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Minimal ink (limited color)</a:t>
                </a:r>
              </a:p>
            </xdr:txBody>
          </xdr:sp>
          <xdr:sp macro="" textlink="">
            <xdr:nvSpPr>
              <xdr:cNvPr id="37041" name="Option Button 177" hidden="1">
                <a:extLst>
                  <a:ext uri="{63B3BB69-23CF-44E3-9099-C40C66FF867C}">
                    <a14:compatExt spid="_x0000_s37041"/>
                  </a:ext>
                  <a:ext uri="{FF2B5EF4-FFF2-40B4-BE49-F238E27FC236}">
                    <a16:creationId xmlns:a16="http://schemas.microsoft.com/office/drawing/2014/main" id="{00000000-0008-0000-0B00-0000B1900000}"/>
                  </a:ext>
                </a:extLst>
              </xdr:cNvPr>
              <xdr:cNvSpPr/>
            </xdr:nvSpPr>
            <xdr:spPr bwMode="auto">
              <a:xfrm>
                <a:off x="5041903" y="3687238"/>
                <a:ext cx="2530119" cy="3824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Minimal ink (black/white)</a:t>
                </a:r>
              </a:p>
            </xdr:txBody>
          </xdr:sp>
          <xdr:sp macro="" textlink="">
            <xdr:nvSpPr>
              <xdr:cNvPr id="37042" name="Option Button 178" hidden="1">
                <a:extLst>
                  <a:ext uri="{63B3BB69-23CF-44E3-9099-C40C66FF867C}">
                    <a14:compatExt spid="_x0000_s37042"/>
                  </a:ext>
                  <a:ext uri="{FF2B5EF4-FFF2-40B4-BE49-F238E27FC236}">
                    <a16:creationId xmlns:a16="http://schemas.microsoft.com/office/drawing/2014/main" id="{00000000-0008-0000-0B00-0000B2900000}"/>
                  </a:ext>
                </a:extLst>
              </xdr:cNvPr>
              <xdr:cNvSpPr/>
            </xdr:nvSpPr>
            <xdr:spPr bwMode="auto">
              <a:xfrm>
                <a:off x="5036258" y="3997683"/>
                <a:ext cx="2530119" cy="3824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   Full color</a:t>
                </a:r>
              </a:p>
            </xdr:txBody>
          </xdr:sp>
          <xdr:sp macro="" textlink="">
            <xdr:nvSpPr>
              <xdr:cNvPr id="37043" name="Group Box 179" hidden="1">
                <a:extLst>
                  <a:ext uri="{63B3BB69-23CF-44E3-9099-C40C66FF867C}">
                    <a14:compatExt spid="_x0000_s37043"/>
                  </a:ext>
                  <a:ext uri="{FF2B5EF4-FFF2-40B4-BE49-F238E27FC236}">
                    <a16:creationId xmlns:a16="http://schemas.microsoft.com/office/drawing/2014/main" id="{00000000-0008-0000-0B00-0000B3900000}"/>
                  </a:ext>
                </a:extLst>
              </xdr:cNvPr>
              <xdr:cNvSpPr/>
            </xdr:nvSpPr>
            <xdr:spPr bwMode="auto">
              <a:xfrm>
                <a:off x="4882444" y="3169353"/>
                <a:ext cx="2850445" cy="131798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7432" rIns="0" bIns="0" anchor="t" upright="1"/>
              <a:lstStyle/>
              <a:p>
                <a:pPr algn="l" rtl="0">
                  <a:defRPr sz="1000"/>
                </a:pPr>
                <a:r>
                  <a:rPr lang="en-US" sz="108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  Format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20</xdr:col>
      <xdr:colOff>180622</xdr:colOff>
      <xdr:row>1</xdr:row>
      <xdr:rowOff>307622</xdr:rowOff>
    </xdr:from>
    <xdr:to>
      <xdr:col>21</xdr:col>
      <xdr:colOff>1014307</xdr:colOff>
      <xdr:row>1</xdr:row>
      <xdr:rowOff>307622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flipV="1">
          <a:off x="20204289" y="575733"/>
          <a:ext cx="1920240" cy="0"/>
        </a:xfrm>
        <a:prstGeom prst="line">
          <a:avLst/>
        </a:prstGeom>
        <a:ln w="635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0</xdr:colOff>
      <xdr:row>18</xdr:row>
      <xdr:rowOff>112889</xdr:rowOff>
    </xdr:from>
    <xdr:to>
      <xdr:col>12</xdr:col>
      <xdr:colOff>228600</xdr:colOff>
      <xdr:row>19</xdr:row>
      <xdr:rowOff>73378</xdr:rowOff>
    </xdr:to>
    <xdr:pic>
      <xdr:nvPicPr>
        <xdr:cNvPr id="3" name="Graphic 2" descr="Calculator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10766778" y="5616222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15</xdr:col>
      <xdr:colOff>578556</xdr:colOff>
      <xdr:row>2</xdr:row>
      <xdr:rowOff>169333</xdr:rowOff>
    </xdr:from>
    <xdr:to>
      <xdr:col>15</xdr:col>
      <xdr:colOff>834588</xdr:colOff>
      <xdr:row>3</xdr:row>
      <xdr:rowOff>157254</xdr:rowOff>
    </xdr:to>
    <xdr:pic>
      <xdr:nvPicPr>
        <xdr:cNvPr id="6" name="Graphic 5" descr="Open folder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14605000" y="1016000"/>
          <a:ext cx="256032" cy="256032"/>
        </a:xfrm>
        <a:prstGeom prst="rect">
          <a:avLst/>
        </a:prstGeom>
      </xdr:spPr>
    </xdr:pic>
    <xdr:clientData/>
  </xdr:twoCellAnchor>
  <xdr:twoCellAnchor editAs="oneCell">
    <xdr:from>
      <xdr:col>14</xdr:col>
      <xdr:colOff>917222</xdr:colOff>
      <xdr:row>11</xdr:row>
      <xdr:rowOff>70556</xdr:rowOff>
    </xdr:from>
    <xdr:to>
      <xdr:col>15</xdr:col>
      <xdr:colOff>59267</xdr:colOff>
      <xdr:row>12</xdr:row>
      <xdr:rowOff>31045</xdr:rowOff>
    </xdr:to>
    <xdr:pic>
      <xdr:nvPicPr>
        <xdr:cNvPr id="9" name="Graphic 8" descr="Share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13857111" y="3386667"/>
          <a:ext cx="228600" cy="228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</xdr:row>
          <xdr:rowOff>228600</xdr:rowOff>
        </xdr:from>
        <xdr:to>
          <xdr:col>6</xdr:col>
          <xdr:colOff>876300</xdr:colOff>
          <xdr:row>6</xdr:row>
          <xdr:rowOff>9525</xdr:rowOff>
        </xdr:to>
        <xdr:sp macro="" textlink="">
          <xdr:nvSpPr>
            <xdr:cNvPr id="37044" name="All" hidden="1">
              <a:extLst>
                <a:ext uri="{63B3BB69-23CF-44E3-9099-C40C66FF867C}">
                  <a14:compatExt spid="_x0000_s37044"/>
                </a:ext>
                <a:ext uri="{FF2B5EF4-FFF2-40B4-BE49-F238E27FC236}">
                  <a16:creationId xmlns:a16="http://schemas.microsoft.com/office/drawing/2014/main" id="{00000000-0008-0000-0B00-0000B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219075</xdr:rowOff>
        </xdr:from>
        <xdr:to>
          <xdr:col>6</xdr:col>
          <xdr:colOff>885825</xdr:colOff>
          <xdr:row>7</xdr:row>
          <xdr:rowOff>66675</xdr:rowOff>
        </xdr:to>
        <xdr:sp macro="" textlink="">
          <xdr:nvSpPr>
            <xdr:cNvPr id="37045" name="No Notes" hidden="1">
              <a:extLst>
                <a:ext uri="{63B3BB69-23CF-44E3-9099-C40C66FF867C}">
                  <a14:compatExt spid="_x0000_s37045"/>
                </a:ext>
                <a:ext uri="{FF2B5EF4-FFF2-40B4-BE49-F238E27FC236}">
                  <a16:creationId xmlns:a16="http://schemas.microsoft.com/office/drawing/2014/main" id="{00000000-0008-0000-0B00-0000B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All (without notes)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0</xdr:rowOff>
        </xdr:from>
        <xdr:to>
          <xdr:col>6</xdr:col>
          <xdr:colOff>885825</xdr:colOff>
          <xdr:row>8</xdr:row>
          <xdr:rowOff>123825</xdr:rowOff>
        </xdr:to>
        <xdr:sp macro="" textlink="">
          <xdr:nvSpPr>
            <xdr:cNvPr id="37046" name="Summary Only" hidden="1">
              <a:extLst>
                <a:ext uri="{63B3BB69-23CF-44E3-9099-C40C66FF867C}">
                  <a14:compatExt spid="_x0000_s37046"/>
                </a:ext>
                <a:ext uri="{FF2B5EF4-FFF2-40B4-BE49-F238E27FC236}">
                  <a16:creationId xmlns:a16="http://schemas.microsoft.com/office/drawing/2014/main" id="{00000000-0008-0000-0B00-0000B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Summary page only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</xdr:row>
          <xdr:rowOff>76200</xdr:rowOff>
        </xdr:from>
        <xdr:to>
          <xdr:col>6</xdr:col>
          <xdr:colOff>885825</xdr:colOff>
          <xdr:row>9</xdr:row>
          <xdr:rowOff>190500</xdr:rowOff>
        </xdr:to>
        <xdr:sp macro="" textlink="">
          <xdr:nvSpPr>
            <xdr:cNvPr id="37047" name="Current Only" hidden="1">
              <a:extLst>
                <a:ext uri="{63B3BB69-23CF-44E3-9099-C40C66FF867C}">
                  <a14:compatExt spid="_x0000_s37047"/>
                </a:ext>
                <a:ext uri="{FF2B5EF4-FFF2-40B4-BE49-F238E27FC236}">
                  <a16:creationId xmlns:a16="http://schemas.microsoft.com/office/drawing/2014/main" id="{00000000-0008-0000-0B00-0000B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Current page only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32</xdr:row>
      <xdr:rowOff>0</xdr:rowOff>
    </xdr:from>
    <xdr:to>
      <xdr:col>17</xdr:col>
      <xdr:colOff>292608</xdr:colOff>
      <xdr:row>33</xdr:row>
      <xdr:rowOff>25908</xdr:rowOff>
    </xdr:to>
    <xdr:pic>
      <xdr:nvPicPr>
        <xdr:cNvPr id="32" name="Graphic 31" descr="Heart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10998200" y="9920112"/>
          <a:ext cx="292608" cy="292608"/>
        </a:xfrm>
        <a:prstGeom prst="rect">
          <a:avLst/>
        </a:prstGeom>
      </xdr:spPr>
    </xdr:pic>
    <xdr:clientData/>
  </xdr:twoCellAnchor>
  <xdr:twoCellAnchor editAs="oneCell">
    <xdr:from>
      <xdr:col>17</xdr:col>
      <xdr:colOff>395111</xdr:colOff>
      <xdr:row>32</xdr:row>
      <xdr:rowOff>0</xdr:rowOff>
    </xdr:from>
    <xdr:to>
      <xdr:col>17</xdr:col>
      <xdr:colOff>687719</xdr:colOff>
      <xdr:row>33</xdr:row>
      <xdr:rowOff>25908</xdr:rowOff>
    </xdr:to>
    <xdr:pic>
      <xdr:nvPicPr>
        <xdr:cNvPr id="33" name="Graphic 32" descr="Chevron arrows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1393311" y="9920112"/>
          <a:ext cx="292608" cy="292608"/>
        </a:xfrm>
        <a:prstGeom prst="rect">
          <a:avLst/>
        </a:prstGeom>
      </xdr:spPr>
    </xdr:pic>
    <xdr:clientData/>
  </xdr:twoCellAnchor>
  <xdr:twoCellAnchor editAs="oneCell">
    <xdr:from>
      <xdr:col>17</xdr:col>
      <xdr:colOff>790223</xdr:colOff>
      <xdr:row>32</xdr:row>
      <xdr:rowOff>0</xdr:rowOff>
    </xdr:from>
    <xdr:to>
      <xdr:col>17</xdr:col>
      <xdr:colOff>1064543</xdr:colOff>
      <xdr:row>33</xdr:row>
      <xdr:rowOff>7620</xdr:rowOff>
    </xdr:to>
    <xdr:pic>
      <xdr:nvPicPr>
        <xdr:cNvPr id="34" name="Graphic 33" descr="Scales of justice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1788423" y="9920112"/>
          <a:ext cx="274320" cy="274320"/>
        </a:xfrm>
        <a:prstGeom prst="rect">
          <a:avLst/>
        </a:prstGeom>
      </xdr:spPr>
    </xdr:pic>
    <xdr:clientData/>
  </xdr:twoCellAnchor>
  <xdr:twoCellAnchor editAs="oneCell">
    <xdr:from>
      <xdr:col>17</xdr:col>
      <xdr:colOff>1213557</xdr:colOff>
      <xdr:row>32</xdr:row>
      <xdr:rowOff>0</xdr:rowOff>
    </xdr:from>
    <xdr:to>
      <xdr:col>17</xdr:col>
      <xdr:colOff>1505695</xdr:colOff>
      <xdr:row>33</xdr:row>
      <xdr:rowOff>25908</xdr:rowOff>
    </xdr:to>
    <xdr:pic>
      <xdr:nvPicPr>
        <xdr:cNvPr id="35" name="Graphic 34" descr="Mathematics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211757" y="9927168"/>
          <a:ext cx="292138" cy="292608"/>
        </a:xfrm>
        <a:prstGeom prst="rect">
          <a:avLst/>
        </a:prstGeom>
      </xdr:spPr>
    </xdr:pic>
    <xdr:clientData/>
  </xdr:twoCellAnchor>
  <xdr:twoCellAnchor editAs="oneCell">
    <xdr:from>
      <xdr:col>17</xdr:col>
      <xdr:colOff>1626165</xdr:colOff>
      <xdr:row>32</xdr:row>
      <xdr:rowOff>0</xdr:rowOff>
    </xdr:from>
    <xdr:to>
      <xdr:col>17</xdr:col>
      <xdr:colOff>1946205</xdr:colOff>
      <xdr:row>33</xdr:row>
      <xdr:rowOff>53340</xdr:rowOff>
    </xdr:to>
    <xdr:pic>
      <xdr:nvPicPr>
        <xdr:cNvPr id="36" name="Graphic 35" descr="Share with person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 rot="5400000">
          <a:off x="12624365" y="9906000"/>
          <a:ext cx="320040" cy="320040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246888</xdr:colOff>
      <xdr:row>33</xdr:row>
      <xdr:rowOff>246888</xdr:rowOff>
    </xdr:to>
    <xdr:pic>
      <xdr:nvPicPr>
        <xdr:cNvPr id="7" name="PrintIcon" descr="Pin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rcRect/>
        <a:stretch/>
      </xdr:blipFill>
      <xdr:spPr>
        <a:xfrm>
          <a:off x="12903200" y="10439400"/>
          <a:ext cx="246888" cy="246888"/>
        </a:xfrm>
        <a:prstGeom prst="rect">
          <a:avLst/>
        </a:prstGeom>
      </xdr:spPr>
    </xdr:pic>
    <xdr:clientData fPrintsWithSheet="0"/>
  </xdr:twoCellAnchor>
  <xdr:twoCellAnchor editAs="oneCell">
    <xdr:from>
      <xdr:col>17</xdr:col>
      <xdr:colOff>0</xdr:colOff>
      <xdr:row>35</xdr:row>
      <xdr:rowOff>0</xdr:rowOff>
    </xdr:from>
    <xdr:to>
      <xdr:col>17</xdr:col>
      <xdr:colOff>228600</xdr:colOff>
      <xdr:row>35</xdr:row>
      <xdr:rowOff>228600</xdr:rowOff>
    </xdr:to>
    <xdr:pic>
      <xdr:nvPicPr>
        <xdr:cNvPr id="3" name="Graphic 2" descr="Close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12903200" y="10985500"/>
          <a:ext cx="228600" cy="228600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27</xdr:row>
      <xdr:rowOff>0</xdr:rowOff>
    </xdr:from>
    <xdr:to>
      <xdr:col>18</xdr:col>
      <xdr:colOff>180595</xdr:colOff>
      <xdr:row>28</xdr:row>
      <xdr:rowOff>33568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pSpPr/>
      </xdr:nvGrpSpPr>
      <xdr:grpSpPr>
        <a:xfrm>
          <a:off x="15278100" y="7753350"/>
          <a:ext cx="3419095" cy="300268"/>
          <a:chOff x="1679231" y="1975486"/>
          <a:chExt cx="3317495" cy="300268"/>
        </a:xfrm>
      </xdr:grpSpPr>
      <xdr:pic macro="[0]!RowMove">
        <xdr:nvPicPr>
          <xdr:cNvPr id="10" name="MoveIcon" descr="Back RTL"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3979316" y="1975554"/>
            <a:ext cx="306198" cy="300200"/>
          </a:xfrm>
          <a:prstGeom prst="rect">
            <a:avLst/>
          </a:prstGeom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7889" name="MoveLabel" hidden="1">
                <a:extLst>
                  <a:ext uri="{63B3BB69-23CF-44E3-9099-C40C66FF867C}">
                    <a14:compatExt spid="_x0000_s37889"/>
                  </a:ext>
                  <a:ext uri="{FF2B5EF4-FFF2-40B4-BE49-F238E27FC236}">
                    <a16:creationId xmlns:a16="http://schemas.microsoft.com/office/drawing/2014/main" id="{00000000-0008-0000-0C00-000001940000}"/>
                  </a:ext>
                </a:extLst>
              </xdr:cNvPr>
              <xdr:cNvSpPr/>
            </xdr:nvSpPr>
            <xdr:spPr bwMode="auto">
              <a:xfrm>
                <a:off x="4347615" y="2009422"/>
                <a:ext cx="649111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noFill/>
                  </a14:hiddenFill>
                </a:ex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Move</a:t>
                </a:r>
              </a:p>
            </xdr:txBody>
          </xdr:sp>
        </mc:Choice>
        <mc:Fallback/>
      </mc:AlternateContent>
      <xdr:pic macro="[0]!PrintCompressed">
        <xdr:nvPicPr>
          <xdr:cNvPr id="12" name="PrintIcon" descr="Fax">
            <a:extLst>
              <a:ext uri="{FF2B5EF4-FFF2-40B4-BE49-F238E27FC236}">
                <a16:creationId xmlns:a16="http://schemas.microsoft.com/office/drawing/2014/main" id="{00000000-0008-0000-0C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8"/>
              </a:ext>
            </a:extLst>
          </a:blip>
          <a:stretch>
            <a:fillRect/>
          </a:stretch>
        </xdr:blipFill>
        <xdr:spPr>
          <a:xfrm>
            <a:off x="2837683" y="1975486"/>
            <a:ext cx="260997" cy="254715"/>
          </a:xfrm>
          <a:prstGeom prst="rect">
            <a:avLst/>
          </a:prstGeom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7890" name="PrintLabel" hidden="1">
                <a:extLst>
                  <a:ext uri="{63B3BB69-23CF-44E3-9099-C40C66FF867C}">
                    <a14:compatExt spid="_x0000_s37890"/>
                  </a:ext>
                  <a:ext uri="{FF2B5EF4-FFF2-40B4-BE49-F238E27FC236}">
                    <a16:creationId xmlns:a16="http://schemas.microsoft.com/office/drawing/2014/main" id="{00000000-0008-0000-0C00-000002940000}"/>
                  </a:ext>
                </a:extLst>
              </xdr:cNvPr>
              <xdr:cNvSpPr/>
            </xdr:nvSpPr>
            <xdr:spPr bwMode="auto">
              <a:xfrm>
                <a:off x="3208867" y="2022122"/>
                <a:ext cx="6604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noFill/>
                  </a14:hiddenFill>
                </a:ex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Print</a:t>
                </a:r>
              </a:p>
            </xdr:txBody>
          </xdr:sp>
        </mc:Choice>
        <mc:Fallback/>
      </mc:AlternateContent>
      <xdr:pic macro="[0]!RoleHyperlink">
        <xdr:nvPicPr>
          <xdr:cNvPr id="14" name="RoleIcon" descr="User">
            <a:extLst>
              <a:ext uri="{FF2B5EF4-FFF2-40B4-BE49-F238E27FC236}">
                <a16:creationId xmlns:a16="http://schemas.microsoft.com/office/drawing/2014/main" id="{00000000-0008-0000-0C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0"/>
              </a:ext>
            </a:extLst>
          </a:blip>
          <a:stretch>
            <a:fillRect/>
          </a:stretch>
        </xdr:blipFill>
        <xdr:spPr>
          <a:xfrm>
            <a:off x="1679231" y="1975554"/>
            <a:ext cx="274320" cy="274320"/>
          </a:xfrm>
          <a:prstGeom prst="rect">
            <a:avLst/>
          </a:prstGeom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7891" name="RoleLabel" hidden="1">
                <a:extLst>
                  <a:ext uri="{63B3BB69-23CF-44E3-9099-C40C66FF867C}">
                    <a14:compatExt spid="_x0000_s37891"/>
                  </a:ext>
                  <a:ext uri="{FF2B5EF4-FFF2-40B4-BE49-F238E27FC236}">
                    <a16:creationId xmlns:a16="http://schemas.microsoft.com/office/drawing/2014/main" id="{00000000-0008-0000-0C00-000003940000}"/>
                  </a:ext>
                </a:extLst>
              </xdr:cNvPr>
              <xdr:cNvSpPr/>
            </xdr:nvSpPr>
            <xdr:spPr bwMode="auto">
              <a:xfrm>
                <a:off x="2019318" y="2022122"/>
                <a:ext cx="654755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noFill/>
                  </a14:hiddenFill>
                </a:ex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Role</a:t>
                </a:r>
              </a:p>
            </xdr:txBody>
          </xdr:sp>
        </mc:Choice>
        <mc:Fallback/>
      </mc:AlternateContent>
    </xdr:grpSp>
    <xdr:clientData fPrintsWithSheet="0"/>
  </xdr:twoCellAnchor>
  <xdr:twoCellAnchor>
    <xdr:from>
      <xdr:col>17</xdr:col>
      <xdr:colOff>208844</xdr:colOff>
      <xdr:row>18</xdr:row>
      <xdr:rowOff>0</xdr:rowOff>
    </xdr:from>
    <xdr:to>
      <xdr:col>17</xdr:col>
      <xdr:colOff>501452</xdr:colOff>
      <xdr:row>19</xdr:row>
      <xdr:rowOff>25908</xdr:rowOff>
    </xdr:to>
    <xdr:pic>
      <xdr:nvPicPr>
        <xdr:cNvPr id="20" name="Locked" descr="Lock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2"/>
            </a:ext>
          </a:extLst>
        </a:blip>
        <a:stretch>
          <a:fillRect/>
        </a:stretch>
      </xdr:blipFill>
      <xdr:spPr>
        <a:xfrm>
          <a:off x="13112044" y="5359400"/>
          <a:ext cx="292608" cy="292608"/>
        </a:xfrm>
        <a:prstGeom prst="rect">
          <a:avLst/>
        </a:prstGeom>
      </xdr:spPr>
    </xdr:pic>
    <xdr:clientData fPrintsWithSheet="0"/>
  </xdr:twoCellAnchor>
  <xdr:twoCellAnchor>
    <xdr:from>
      <xdr:col>17</xdr:col>
      <xdr:colOff>0</xdr:colOff>
      <xdr:row>18</xdr:row>
      <xdr:rowOff>8468</xdr:rowOff>
    </xdr:from>
    <xdr:to>
      <xdr:col>17</xdr:col>
      <xdr:colOff>276013</xdr:colOff>
      <xdr:row>19</xdr:row>
      <xdr:rowOff>16088</xdr:rowOff>
    </xdr:to>
    <xdr:pic>
      <xdr:nvPicPr>
        <xdr:cNvPr id="21" name="Unlocked" descr="Unlock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4"/>
            </a:ext>
          </a:extLst>
        </a:blip>
        <a:stretch>
          <a:fillRect/>
        </a:stretch>
      </xdr:blipFill>
      <xdr:spPr>
        <a:xfrm>
          <a:off x="12903200" y="5367868"/>
          <a:ext cx="276013" cy="274320"/>
        </a:xfrm>
        <a:prstGeom prst="rect">
          <a:avLst/>
        </a:prstGeom>
      </xdr:spPr>
    </xdr:pic>
    <xdr:clientData fPrintsWithSheet="0"/>
  </xdr:twoCellAnchor>
  <xdr:twoCellAnchor>
    <xdr:from>
      <xdr:col>19</xdr:col>
      <xdr:colOff>0</xdr:colOff>
      <xdr:row>27</xdr:row>
      <xdr:rowOff>25400</xdr:rowOff>
    </xdr:from>
    <xdr:to>
      <xdr:col>19</xdr:col>
      <xdr:colOff>228600</xdr:colOff>
      <xdr:row>27</xdr:row>
      <xdr:rowOff>254000</xdr:rowOff>
    </xdr:to>
    <xdr:pic macro="[0]!Audit">
      <xdr:nvPicPr>
        <xdr:cNvPr id="4" name="Graphic 3" descr="Magnifying glass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6"/>
            </a:ext>
          </a:extLst>
        </a:blip>
        <a:stretch>
          <a:fillRect/>
        </a:stretch>
      </xdr:blipFill>
      <xdr:spPr>
        <a:xfrm>
          <a:off x="17119600" y="8318500"/>
          <a:ext cx="228600" cy="22860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333375</xdr:colOff>
          <xdr:row>27</xdr:row>
          <xdr:rowOff>28575</xdr:rowOff>
        </xdr:from>
        <xdr:to>
          <xdr:col>19</xdr:col>
          <xdr:colOff>981075</xdr:colOff>
          <xdr:row>27</xdr:row>
          <xdr:rowOff>228600</xdr:rowOff>
        </xdr:to>
        <xdr:sp macro="" textlink="">
          <xdr:nvSpPr>
            <xdr:cNvPr id="37892" name="MoveLabel" hidden="1">
              <a:extLst>
                <a:ext uri="{63B3BB69-23CF-44E3-9099-C40C66FF867C}">
                  <a14:compatExt spid="_x0000_s37892"/>
                </a:ext>
                <a:ext uri="{FF2B5EF4-FFF2-40B4-BE49-F238E27FC236}">
                  <a16:creationId xmlns:a16="http://schemas.microsoft.com/office/drawing/2014/main" id="{00000000-0008-0000-0C00-00000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Audit</a:t>
              </a:r>
            </a:p>
          </xdr:txBody>
        </xdr:sp>
        <xdr:clientData fPrintsWithSheet="0"/>
      </xdr:twoCellAnchor>
    </mc:Choice>
    <mc:Fallback/>
  </mc:AlternateContent>
  <xdr:twoCellAnchor>
    <xdr:from>
      <xdr:col>19</xdr:col>
      <xdr:colOff>0</xdr:colOff>
      <xdr:row>29</xdr:row>
      <xdr:rowOff>0</xdr:rowOff>
    </xdr:from>
    <xdr:to>
      <xdr:col>19</xdr:col>
      <xdr:colOff>246888</xdr:colOff>
      <xdr:row>29</xdr:row>
      <xdr:rowOff>246888</xdr:rowOff>
    </xdr:to>
    <xdr:pic>
      <xdr:nvPicPr>
        <xdr:cNvPr id="22" name="Graphic 21" descr="Scales of justice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8"/>
            </a:ext>
          </a:extLst>
        </a:blip>
        <a:stretch>
          <a:fillRect/>
        </a:stretch>
      </xdr:blipFill>
      <xdr:spPr>
        <a:xfrm>
          <a:off x="17119600" y="8839200"/>
          <a:ext cx="246888" cy="246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21770</xdr:colOff>
      <xdr:row>5</xdr:row>
      <xdr:rowOff>101600</xdr:rowOff>
    </xdr:from>
    <xdr:to>
      <xdr:col>4</xdr:col>
      <xdr:colOff>2088313</xdr:colOff>
      <xdr:row>7</xdr:row>
      <xdr:rowOff>228307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770" y="723900"/>
          <a:ext cx="2066543" cy="1574507"/>
        </a:xfrm>
        <a:prstGeom prst="rect">
          <a:avLst/>
        </a:prstGeom>
      </xdr:spPr>
    </xdr:pic>
    <xdr:clientData/>
  </xdr:twoCellAnchor>
  <xdr:twoCellAnchor>
    <xdr:from>
      <xdr:col>4</xdr:col>
      <xdr:colOff>623712</xdr:colOff>
      <xdr:row>8</xdr:row>
      <xdr:rowOff>38806</xdr:rowOff>
    </xdr:from>
    <xdr:to>
      <xdr:col>4</xdr:col>
      <xdr:colOff>1385712</xdr:colOff>
      <xdr:row>8</xdr:row>
      <xdr:rowOff>800806</xdr:rowOff>
    </xdr:to>
    <xdr:pic>
      <xdr:nvPicPr>
        <xdr:cNvPr id="3" name="Graphic 2" descr="Information">
          <a:hlinkClick xmlns:r="http://schemas.openxmlformats.org/officeDocument/2006/relationships" r:id="rId2" tooltip="Open instructions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rcRect/>
        <a:stretch/>
      </xdr:blipFill>
      <xdr:spPr>
        <a:xfrm>
          <a:off x="1512712" y="2896306"/>
          <a:ext cx="762000" cy="762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62000"/>
            </a:prstClr>
          </a:outerShdw>
        </a:effectLst>
      </xdr:spPr>
    </xdr:pic>
    <xdr:clientData/>
  </xdr:twoCellAnchor>
  <xdr:twoCellAnchor>
    <xdr:from>
      <xdr:col>4</xdr:col>
      <xdr:colOff>620889</xdr:colOff>
      <xdr:row>14</xdr:row>
      <xdr:rowOff>44450</xdr:rowOff>
    </xdr:from>
    <xdr:to>
      <xdr:col>4</xdr:col>
      <xdr:colOff>1382889</xdr:colOff>
      <xdr:row>14</xdr:row>
      <xdr:rowOff>806450</xdr:rowOff>
    </xdr:to>
    <xdr:pic>
      <xdr:nvPicPr>
        <xdr:cNvPr id="4" name="Graphic 3" descr="Fax">
          <a:hlinkClick xmlns:r="http://schemas.openxmlformats.org/officeDocument/2006/relationships" r:id="rId5" tooltip="Open forms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 rot="10800000">
          <a:off x="1509889" y="6369050"/>
          <a:ext cx="762000" cy="762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62000"/>
            </a:prstClr>
          </a:outerShdw>
        </a:effectLst>
      </xdr:spPr>
    </xdr:pic>
    <xdr:clientData/>
  </xdr:twoCellAnchor>
  <xdr:twoCellAnchor>
    <xdr:from>
      <xdr:col>4</xdr:col>
      <xdr:colOff>620889</xdr:colOff>
      <xdr:row>12</xdr:row>
      <xdr:rowOff>44450</xdr:rowOff>
    </xdr:from>
    <xdr:to>
      <xdr:col>4</xdr:col>
      <xdr:colOff>1382889</xdr:colOff>
      <xdr:row>12</xdr:row>
      <xdr:rowOff>806450</xdr:rowOff>
    </xdr:to>
    <xdr:pic macro="[0]!FormsPrintAll">
      <xdr:nvPicPr>
        <xdr:cNvPr id="5" name="Graphic 4" descr="Books on shelf">
          <a:hlinkClick xmlns:r="http://schemas.openxmlformats.org/officeDocument/2006/relationships" r:id="rId8" tooltip="Open User's Guide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rcRect/>
        <a:stretch/>
      </xdr:blipFill>
      <xdr:spPr>
        <a:xfrm>
          <a:off x="1509889" y="5213350"/>
          <a:ext cx="762000" cy="762000"/>
        </a:xfrm>
        <a:prstGeom prst="rect">
          <a:avLst/>
        </a:prstGeom>
        <a:effectLst>
          <a:outerShdw blurRad="50800" dist="38100" dir="2700000" algn="tl" rotWithShape="0">
            <a:schemeClr val="tx1">
              <a:alpha val="62000"/>
            </a:schemeClr>
          </a:outerShdw>
        </a:effectLst>
      </xdr:spPr>
    </xdr:pic>
    <xdr:clientData/>
  </xdr:twoCellAnchor>
  <xdr:twoCellAnchor>
    <xdr:from>
      <xdr:col>4</xdr:col>
      <xdr:colOff>677336</xdr:colOff>
      <xdr:row>18</xdr:row>
      <xdr:rowOff>63218</xdr:rowOff>
    </xdr:from>
    <xdr:to>
      <xdr:col>4</xdr:col>
      <xdr:colOff>1439336</xdr:colOff>
      <xdr:row>18</xdr:row>
      <xdr:rowOff>703010</xdr:rowOff>
    </xdr:to>
    <xdr:pic macro="[0]!FormsPrintAll">
      <xdr:nvPicPr>
        <xdr:cNvPr id="6" name="Graphic 4">
          <a:hlinkClick xmlns:r="http://schemas.openxmlformats.org/officeDocument/2006/relationships" r:id="rId11" tooltip="Ninth Judicial Circuit Court home page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66336" y="8699218"/>
          <a:ext cx="762000" cy="639792"/>
        </a:xfrm>
        <a:prstGeom prst="rect">
          <a:avLst/>
        </a:prstGeom>
        <a:effectLst>
          <a:outerShdw blurRad="50800" dist="38100" dir="2700000" algn="tl" rotWithShape="0">
            <a:prstClr val="black">
              <a:alpha val="62000"/>
            </a:prstClr>
          </a:outerShdw>
        </a:effectLst>
      </xdr:spPr>
    </xdr:pic>
    <xdr:clientData/>
  </xdr:twoCellAnchor>
  <xdr:twoCellAnchor>
    <xdr:from>
      <xdr:col>4</xdr:col>
      <xdr:colOff>623712</xdr:colOff>
      <xdr:row>10</xdr:row>
      <xdr:rowOff>36689</xdr:rowOff>
    </xdr:from>
    <xdr:to>
      <xdr:col>4</xdr:col>
      <xdr:colOff>1385712</xdr:colOff>
      <xdr:row>10</xdr:row>
      <xdr:rowOff>802923</xdr:rowOff>
    </xdr:to>
    <xdr:pic>
      <xdr:nvPicPr>
        <xdr:cNvPr id="7" name="Graphic 6" descr="Circle with right arrow">
          <a:hlinkClick xmlns:r="http://schemas.openxmlformats.org/officeDocument/2006/relationships" r:id="rId13" tooltip="Edit spreadsheet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alphaModFix/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 rot="10800000">
          <a:off x="1512712" y="4049889"/>
          <a:ext cx="762000" cy="766234"/>
        </a:xfrm>
        <a:prstGeom prst="rect">
          <a:avLst/>
        </a:prstGeom>
        <a:effectLst>
          <a:outerShdw blurRad="50800" dist="38100" dir="2700000" algn="tl" rotWithShape="0">
            <a:prstClr val="black">
              <a:alpha val="62000"/>
            </a:prstClr>
          </a:outerShdw>
        </a:effectLst>
      </xdr:spPr>
    </xdr:pic>
    <xdr:clientData/>
  </xdr:twoCellAnchor>
  <xdr:twoCellAnchor>
    <xdr:from>
      <xdr:col>4</xdr:col>
      <xdr:colOff>620889</xdr:colOff>
      <xdr:row>16</xdr:row>
      <xdr:rowOff>44450</xdr:rowOff>
    </xdr:from>
    <xdr:to>
      <xdr:col>4</xdr:col>
      <xdr:colOff>1382889</xdr:colOff>
      <xdr:row>16</xdr:row>
      <xdr:rowOff>806450</xdr:rowOff>
    </xdr:to>
    <xdr:pic macro="[0]!FormsPrintAll">
      <xdr:nvPicPr>
        <xdr:cNvPr id="8" name="Graphic 7" descr="Envelope">
          <a:hlinkClick xmlns:r="http://schemas.openxmlformats.org/officeDocument/2006/relationships" r:id="rId16" tooltip="Open contact information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rcRect/>
        <a:stretch/>
      </xdr:blipFill>
      <xdr:spPr>
        <a:xfrm>
          <a:off x="1509889" y="7524750"/>
          <a:ext cx="762000" cy="762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62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262490</xdr:colOff>
      <xdr:row>1</xdr:row>
      <xdr:rowOff>338667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165601" cy="465667"/>
        </a:xfrm>
        <a:prstGeom prst="rect">
          <a:avLst/>
        </a:prstGeom>
      </xdr:spPr>
    </xdr:pic>
    <xdr:clientData fPrintsWithSheet="0"/>
  </xdr:twoCellAnchor>
  <xdr:twoCellAnchor editAs="oneCell">
    <xdr:from>
      <xdr:col>8</xdr:col>
      <xdr:colOff>36351</xdr:colOff>
      <xdr:row>2</xdr:row>
      <xdr:rowOff>0</xdr:rowOff>
    </xdr:from>
    <xdr:to>
      <xdr:col>13</xdr:col>
      <xdr:colOff>727796</xdr:colOff>
      <xdr:row>25</xdr:row>
      <xdr:rowOff>15881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alphaModFix amt="3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314411" y="1362607"/>
          <a:ext cx="10048881" cy="8339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719667</xdr:colOff>
      <xdr:row>24</xdr:row>
      <xdr:rowOff>14111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0"/>
          <a:ext cx="719667" cy="100047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36702</xdr:colOff>
      <xdr:row>2</xdr:row>
      <xdr:rowOff>2</xdr:rowOff>
    </xdr:from>
    <xdr:to>
      <xdr:col>14</xdr:col>
      <xdr:colOff>600807</xdr:colOff>
      <xdr:row>8</xdr:row>
      <xdr:rowOff>56447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>
          <a:alphaModFix amt="3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251" b="4"/>
        <a:stretch/>
      </xdr:blipFill>
      <xdr:spPr>
        <a:xfrm rot="5400000">
          <a:off x="6125477" y="-2448106"/>
          <a:ext cx="2427112" cy="8339327"/>
        </a:xfrm>
        <a:prstGeom prst="rect">
          <a:avLst/>
        </a:prstGeom>
      </xdr:spPr>
    </xdr:pic>
    <xdr:clientData/>
  </xdr:twoCellAnchor>
  <xdr:twoCellAnchor>
    <xdr:from>
      <xdr:col>4</xdr:col>
      <xdr:colOff>21770</xdr:colOff>
      <xdr:row>5</xdr:row>
      <xdr:rowOff>101600</xdr:rowOff>
    </xdr:from>
    <xdr:to>
      <xdr:col>4</xdr:col>
      <xdr:colOff>2088313</xdr:colOff>
      <xdr:row>7</xdr:row>
      <xdr:rowOff>228307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770" y="723900"/>
          <a:ext cx="2066543" cy="15745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262490</xdr:colOff>
      <xdr:row>1</xdr:row>
      <xdr:rowOff>338667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151490" cy="465667"/>
        </a:xfrm>
        <a:prstGeom prst="rect">
          <a:avLst/>
        </a:prstGeom>
      </xdr:spPr>
    </xdr:pic>
    <xdr:clientData fPrintsWithSheet="0"/>
  </xdr:twoCellAnchor>
  <xdr:twoCellAnchor editAs="oneCell">
    <xdr:from>
      <xdr:col>0</xdr:col>
      <xdr:colOff>0</xdr:colOff>
      <xdr:row>2</xdr:row>
      <xdr:rowOff>0</xdr:rowOff>
    </xdr:from>
    <xdr:to>
      <xdr:col>0</xdr:col>
      <xdr:colOff>719667</xdr:colOff>
      <xdr:row>34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0"/>
          <a:ext cx="719667" cy="10086622"/>
        </a:xfrm>
        <a:prstGeom prst="rect">
          <a:avLst/>
        </a:prstGeom>
      </xdr:spPr>
    </xdr:pic>
    <xdr:clientData/>
  </xdr:twoCellAnchor>
  <xdr:twoCellAnchor editAs="oneCell">
    <xdr:from>
      <xdr:col>8</xdr:col>
      <xdr:colOff>46302</xdr:colOff>
      <xdr:row>8</xdr:row>
      <xdr:rowOff>56445</xdr:rowOff>
    </xdr:from>
    <xdr:to>
      <xdr:col>9</xdr:col>
      <xdr:colOff>1806231</xdr:colOff>
      <xdr:row>34</xdr:row>
      <xdr:rowOff>169336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>
          <a:alphaModFix amt="3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447" b="4498"/>
        <a:stretch/>
      </xdr:blipFill>
      <xdr:spPr>
        <a:xfrm rot="5400000">
          <a:off x="418266" y="5695815"/>
          <a:ext cx="7747002" cy="2225595"/>
        </a:xfrm>
        <a:prstGeom prst="rect">
          <a:avLst/>
        </a:prstGeom>
      </xdr:spPr>
    </xdr:pic>
    <xdr:clientData/>
  </xdr:twoCellAnchor>
  <xdr:twoCellAnchor>
    <xdr:from>
      <xdr:col>4</xdr:col>
      <xdr:colOff>623707</xdr:colOff>
      <xdr:row>8</xdr:row>
      <xdr:rowOff>42337</xdr:rowOff>
    </xdr:from>
    <xdr:to>
      <xdr:col>4</xdr:col>
      <xdr:colOff>1385707</xdr:colOff>
      <xdr:row>11</xdr:row>
      <xdr:rowOff>98782</xdr:rowOff>
    </xdr:to>
    <xdr:pic>
      <xdr:nvPicPr>
        <xdr:cNvPr id="8" name="Graphic 7" descr="Information">
          <a:hlinkClick xmlns:r="http://schemas.openxmlformats.org/officeDocument/2006/relationships" r:id="rId5" tooltip="Open instructions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1526818" y="2921004"/>
          <a:ext cx="762000" cy="762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62000"/>
            </a:prstClr>
          </a:outerShdw>
        </a:effectLst>
      </xdr:spPr>
    </xdr:pic>
    <xdr:clientData fPrintsWithSheet="0"/>
  </xdr:twoCellAnchor>
  <xdr:twoCellAnchor>
    <xdr:from>
      <xdr:col>4</xdr:col>
      <xdr:colOff>620884</xdr:colOff>
      <xdr:row>20</xdr:row>
      <xdr:rowOff>287871</xdr:rowOff>
    </xdr:from>
    <xdr:to>
      <xdr:col>4</xdr:col>
      <xdr:colOff>1382884</xdr:colOff>
      <xdr:row>23</xdr:row>
      <xdr:rowOff>76203</xdr:rowOff>
    </xdr:to>
    <xdr:pic>
      <xdr:nvPicPr>
        <xdr:cNvPr id="9" name="Graphic 8" descr="Fax">
          <a:hlinkClick xmlns:r="http://schemas.openxmlformats.org/officeDocument/2006/relationships" r:id="rId8" tooltip="Open forms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rcRect/>
        <a:stretch/>
      </xdr:blipFill>
      <xdr:spPr>
        <a:xfrm rot="10800000">
          <a:off x="1523995" y="6397982"/>
          <a:ext cx="762000" cy="761999"/>
        </a:xfrm>
        <a:prstGeom prst="rect">
          <a:avLst/>
        </a:prstGeom>
        <a:effectLst>
          <a:outerShdw blurRad="50800" dist="38100" dir="2700000" algn="tl" rotWithShape="0">
            <a:prstClr val="black">
              <a:alpha val="62000"/>
            </a:prstClr>
          </a:outerShdw>
        </a:effectLst>
      </xdr:spPr>
    </xdr:pic>
    <xdr:clientData fPrintsWithSheet="0"/>
  </xdr:twoCellAnchor>
  <xdr:twoCellAnchor>
    <xdr:from>
      <xdr:col>4</xdr:col>
      <xdr:colOff>620884</xdr:colOff>
      <xdr:row>16</xdr:row>
      <xdr:rowOff>231427</xdr:rowOff>
    </xdr:from>
    <xdr:to>
      <xdr:col>4</xdr:col>
      <xdr:colOff>1382884</xdr:colOff>
      <xdr:row>19</xdr:row>
      <xdr:rowOff>217315</xdr:rowOff>
    </xdr:to>
    <xdr:pic macro="[0]!FormsPrintAll">
      <xdr:nvPicPr>
        <xdr:cNvPr id="10" name="Graphic 9" descr="Books on shelf">
          <a:hlinkClick xmlns:r="http://schemas.openxmlformats.org/officeDocument/2006/relationships" r:id="rId11" tooltip="Open User's Guide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rcRect/>
        <a:stretch/>
      </xdr:blipFill>
      <xdr:spPr>
        <a:xfrm>
          <a:off x="1523995" y="5240871"/>
          <a:ext cx="762000" cy="762000"/>
        </a:xfrm>
        <a:prstGeom prst="rect">
          <a:avLst/>
        </a:prstGeom>
        <a:effectLst>
          <a:outerShdw blurRad="50800" dist="38100" dir="2700000" algn="tl" rotWithShape="0">
            <a:schemeClr val="tx1">
              <a:alpha val="62000"/>
            </a:schemeClr>
          </a:outerShdw>
        </a:effectLst>
      </xdr:spPr>
    </xdr:pic>
    <xdr:clientData fPrintsWithSheet="0"/>
  </xdr:twoCellAnchor>
  <xdr:twoCellAnchor>
    <xdr:from>
      <xdr:col>4</xdr:col>
      <xdr:colOff>677331</xdr:colOff>
      <xdr:row>28</xdr:row>
      <xdr:rowOff>24416</xdr:rowOff>
    </xdr:from>
    <xdr:to>
      <xdr:col>4</xdr:col>
      <xdr:colOff>1439331</xdr:colOff>
      <xdr:row>30</xdr:row>
      <xdr:rowOff>15096</xdr:rowOff>
    </xdr:to>
    <xdr:pic macro="[0]!FormsPrintAll">
      <xdr:nvPicPr>
        <xdr:cNvPr id="11" name="Graphic 4">
          <a:hlinkClick xmlns:r="http://schemas.openxmlformats.org/officeDocument/2006/relationships" r:id="rId14" tooltip="Ninth Judicial Circuit Court home page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80442" y="8730972"/>
          <a:ext cx="762000" cy="639791"/>
        </a:xfrm>
        <a:prstGeom prst="rect">
          <a:avLst/>
        </a:prstGeom>
        <a:effectLst>
          <a:outerShdw blurRad="50800" dist="38100" dir="2700000" algn="tl" rotWithShape="0">
            <a:prstClr val="black">
              <a:alpha val="62000"/>
            </a:prstClr>
          </a:outerShdw>
        </a:effectLst>
      </xdr:spPr>
    </xdr:pic>
    <xdr:clientData fPrintsWithSheet="0"/>
  </xdr:twoCellAnchor>
  <xdr:twoCellAnchor>
    <xdr:from>
      <xdr:col>4</xdr:col>
      <xdr:colOff>623707</xdr:colOff>
      <xdr:row>12</xdr:row>
      <xdr:rowOff>167221</xdr:rowOff>
    </xdr:from>
    <xdr:to>
      <xdr:col>4</xdr:col>
      <xdr:colOff>1385707</xdr:colOff>
      <xdr:row>15</xdr:row>
      <xdr:rowOff>157344</xdr:rowOff>
    </xdr:to>
    <xdr:pic>
      <xdr:nvPicPr>
        <xdr:cNvPr id="12" name="Graphic 11" descr="Circle with right arrow">
          <a:hlinkClick xmlns:r="http://schemas.openxmlformats.org/officeDocument/2006/relationships" r:id="rId16" tooltip="Edit spreadsheet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alphaModFix/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tretch>
          <a:fillRect/>
        </a:stretch>
      </xdr:blipFill>
      <xdr:spPr>
        <a:xfrm rot="10800000">
          <a:off x="1526818" y="4075999"/>
          <a:ext cx="762000" cy="766234"/>
        </a:xfrm>
        <a:prstGeom prst="rect">
          <a:avLst/>
        </a:prstGeom>
        <a:effectLst>
          <a:outerShdw blurRad="50800" dist="38100" dir="2700000" algn="tl" rotWithShape="0">
            <a:prstClr val="black">
              <a:alpha val="62000"/>
            </a:prstClr>
          </a:outerShdw>
        </a:effectLst>
      </xdr:spPr>
    </xdr:pic>
    <xdr:clientData fPrintsWithSheet="0"/>
  </xdr:twoCellAnchor>
  <xdr:twoCellAnchor>
    <xdr:from>
      <xdr:col>4</xdr:col>
      <xdr:colOff>620884</xdr:colOff>
      <xdr:row>24</xdr:row>
      <xdr:rowOff>146759</xdr:rowOff>
    </xdr:from>
    <xdr:to>
      <xdr:col>4</xdr:col>
      <xdr:colOff>1382884</xdr:colOff>
      <xdr:row>26</xdr:row>
      <xdr:rowOff>259649</xdr:rowOff>
    </xdr:to>
    <xdr:pic macro="[0]!FormsPrintAll">
      <xdr:nvPicPr>
        <xdr:cNvPr id="13" name="Graphic 12" descr="Envelope">
          <a:hlinkClick xmlns:r="http://schemas.openxmlformats.org/officeDocument/2006/relationships" r:id="rId19" tooltip="Open contact information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1"/>
            </a:ext>
          </a:extLst>
        </a:blip>
        <a:srcRect/>
        <a:stretch/>
      </xdr:blipFill>
      <xdr:spPr>
        <a:xfrm>
          <a:off x="1523995" y="7555092"/>
          <a:ext cx="762000" cy="762001"/>
        </a:xfrm>
        <a:prstGeom prst="rect">
          <a:avLst/>
        </a:prstGeom>
        <a:effectLst>
          <a:outerShdw blurRad="50800" dist="38100" dir="2700000" algn="tl" rotWithShape="0">
            <a:prstClr val="black">
              <a:alpha val="62000"/>
            </a:prstClr>
          </a:outerShdw>
        </a:effectLst>
      </xdr:spPr>
    </xdr:pic>
    <xdr:clientData fPrintsWithSheet="0"/>
  </xdr:twoCellAnchor>
  <xdr:twoCellAnchor editAs="oneCell">
    <xdr:from>
      <xdr:col>19</xdr:col>
      <xdr:colOff>198964</xdr:colOff>
      <xdr:row>9</xdr:row>
      <xdr:rowOff>84666</xdr:rowOff>
    </xdr:from>
    <xdr:to>
      <xdr:col>19</xdr:col>
      <xdr:colOff>465156</xdr:colOff>
      <xdr:row>9</xdr:row>
      <xdr:rowOff>340698</xdr:rowOff>
    </xdr:to>
    <xdr:pic>
      <xdr:nvPicPr>
        <xdr:cNvPr id="14" name="Graphic 13" descr="Information">
          <a:hlinkClick xmlns:r="http://schemas.openxmlformats.org/officeDocument/2006/relationships" r:id="rId22" tooltip="Last name (Petitioner) v Last name (Respondent)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4"/>
            </a:ext>
          </a:extLst>
        </a:blip>
        <a:stretch>
          <a:fillRect/>
        </a:stretch>
      </xdr:blipFill>
      <xdr:spPr>
        <a:xfrm>
          <a:off x="16539631" y="3090333"/>
          <a:ext cx="266192" cy="256032"/>
        </a:xfrm>
        <a:prstGeom prst="rect">
          <a:avLst/>
        </a:prstGeom>
      </xdr:spPr>
    </xdr:pic>
    <xdr:clientData fPrintsWithSheet="0"/>
  </xdr:twoCellAnchor>
  <xdr:twoCellAnchor editAs="oneCell">
    <xdr:from>
      <xdr:col>12</xdr:col>
      <xdr:colOff>141110</xdr:colOff>
      <xdr:row>11</xdr:row>
      <xdr:rowOff>42333</xdr:rowOff>
    </xdr:from>
    <xdr:to>
      <xdr:col>12</xdr:col>
      <xdr:colOff>407302</xdr:colOff>
      <xdr:row>11</xdr:row>
      <xdr:rowOff>298365</xdr:rowOff>
    </xdr:to>
    <xdr:pic>
      <xdr:nvPicPr>
        <xdr:cNvPr id="15" name="Graphic 14" descr="Information">
          <a:hlinkClick xmlns:r="http://schemas.openxmlformats.org/officeDocument/2006/relationships" r:id="rId25" tooltip="(Year) DR ####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6"/>
            </a:ext>
          </a:extLst>
        </a:blip>
        <a:stretch>
          <a:fillRect/>
        </a:stretch>
      </xdr:blipFill>
      <xdr:spPr>
        <a:xfrm>
          <a:off x="8593666" y="3626555"/>
          <a:ext cx="266192" cy="256032"/>
        </a:xfrm>
        <a:prstGeom prst="rect">
          <a:avLst/>
        </a:prstGeom>
      </xdr:spPr>
    </xdr:pic>
    <xdr:clientData fPrintsWithSheet="0"/>
  </xdr:twoCellAnchor>
  <xdr:twoCellAnchor editAs="oneCell">
    <xdr:from>
      <xdr:col>11</xdr:col>
      <xdr:colOff>141112</xdr:colOff>
      <xdr:row>13</xdr:row>
      <xdr:rowOff>42334</xdr:rowOff>
    </xdr:from>
    <xdr:to>
      <xdr:col>11</xdr:col>
      <xdr:colOff>407304</xdr:colOff>
      <xdr:row>13</xdr:row>
      <xdr:rowOff>298366</xdr:rowOff>
    </xdr:to>
    <xdr:pic>
      <xdr:nvPicPr>
        <xdr:cNvPr id="16" name="Graphic 15" descr="Information">
          <a:hlinkClick xmlns:r="http://schemas.openxmlformats.org/officeDocument/2006/relationships" r:id="rId27" tooltip="m / d / yyyy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6"/>
            </a:ext>
          </a:extLst>
        </a:blip>
        <a:stretch>
          <a:fillRect/>
        </a:stretch>
      </xdr:blipFill>
      <xdr:spPr>
        <a:xfrm>
          <a:off x="7112001" y="4275667"/>
          <a:ext cx="266192" cy="256032"/>
        </a:xfrm>
        <a:prstGeom prst="rect">
          <a:avLst/>
        </a:prstGeom>
      </xdr:spPr>
    </xdr:pic>
    <xdr:clientData fPrintsWithSheet="0"/>
  </xdr:twoCellAnchor>
  <xdr:twoCellAnchor editAs="oneCell">
    <xdr:from>
      <xdr:col>11</xdr:col>
      <xdr:colOff>141112</xdr:colOff>
      <xdr:row>15</xdr:row>
      <xdr:rowOff>42334</xdr:rowOff>
    </xdr:from>
    <xdr:to>
      <xdr:col>11</xdr:col>
      <xdr:colOff>407304</xdr:colOff>
      <xdr:row>15</xdr:row>
      <xdr:rowOff>298366</xdr:rowOff>
    </xdr:to>
    <xdr:pic>
      <xdr:nvPicPr>
        <xdr:cNvPr id="17" name="Graphic 16" descr="Information">
          <a:hlinkClick xmlns:r="http://schemas.openxmlformats.org/officeDocument/2006/relationships" r:id="rId28" tooltip="m / d / yyyy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6"/>
            </a:ext>
          </a:extLst>
        </a:blip>
        <a:stretch>
          <a:fillRect/>
        </a:stretch>
      </xdr:blipFill>
      <xdr:spPr>
        <a:xfrm>
          <a:off x="7112001" y="4727223"/>
          <a:ext cx="266192" cy="256032"/>
        </a:xfrm>
        <a:prstGeom prst="rect">
          <a:avLst/>
        </a:prstGeom>
      </xdr:spPr>
    </xdr:pic>
    <xdr:clientData fPrintsWithSheet="0"/>
  </xdr:twoCellAnchor>
  <xdr:twoCellAnchor editAs="oneCell">
    <xdr:from>
      <xdr:col>11</xdr:col>
      <xdr:colOff>126999</xdr:colOff>
      <xdr:row>17</xdr:row>
      <xdr:rowOff>42333</xdr:rowOff>
    </xdr:from>
    <xdr:to>
      <xdr:col>11</xdr:col>
      <xdr:colOff>393191</xdr:colOff>
      <xdr:row>17</xdr:row>
      <xdr:rowOff>298365</xdr:rowOff>
    </xdr:to>
    <xdr:pic>
      <xdr:nvPicPr>
        <xdr:cNvPr id="18" name="Graphic 17" descr="Information">
          <a:hlinkClick xmlns:r="http://schemas.openxmlformats.org/officeDocument/2006/relationships" r:id="rId29" tooltip="Change &quot;Petitioner&quot; to a preferred label"/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6"/>
            </a:ext>
          </a:extLst>
        </a:blip>
        <a:stretch>
          <a:fillRect/>
        </a:stretch>
      </xdr:blipFill>
      <xdr:spPr>
        <a:xfrm>
          <a:off x="7097888" y="5376333"/>
          <a:ext cx="266192" cy="256032"/>
        </a:xfrm>
        <a:prstGeom prst="rect">
          <a:avLst/>
        </a:prstGeom>
      </xdr:spPr>
    </xdr:pic>
    <xdr:clientData fPrintsWithSheet="0"/>
  </xdr:twoCellAnchor>
  <xdr:twoCellAnchor editAs="oneCell">
    <xdr:from>
      <xdr:col>11</xdr:col>
      <xdr:colOff>141110</xdr:colOff>
      <xdr:row>19</xdr:row>
      <xdr:rowOff>42333</xdr:rowOff>
    </xdr:from>
    <xdr:to>
      <xdr:col>11</xdr:col>
      <xdr:colOff>407302</xdr:colOff>
      <xdr:row>19</xdr:row>
      <xdr:rowOff>298365</xdr:rowOff>
    </xdr:to>
    <xdr:pic>
      <xdr:nvPicPr>
        <xdr:cNvPr id="19" name="Graphic 18" descr="Information">
          <a:hlinkClick xmlns:r="http://schemas.openxmlformats.org/officeDocument/2006/relationships" r:id="rId30" tooltip="Change &quot;Respondent&quot; to a preferred label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6"/>
            </a:ext>
          </a:extLst>
        </a:blip>
        <a:stretch>
          <a:fillRect/>
        </a:stretch>
      </xdr:blipFill>
      <xdr:spPr>
        <a:xfrm>
          <a:off x="7111999" y="5827889"/>
          <a:ext cx="266192" cy="256032"/>
        </a:xfrm>
        <a:prstGeom prst="rect">
          <a:avLst/>
        </a:prstGeom>
      </xdr:spPr>
    </xdr:pic>
    <xdr:clientData fPrintsWithSheet="0"/>
  </xdr:twoCellAnchor>
  <xdr:twoCellAnchor editAs="oneCell">
    <xdr:from>
      <xdr:col>11</xdr:col>
      <xdr:colOff>141112</xdr:colOff>
      <xdr:row>21</xdr:row>
      <xdr:rowOff>42333</xdr:rowOff>
    </xdr:from>
    <xdr:to>
      <xdr:col>11</xdr:col>
      <xdr:colOff>407304</xdr:colOff>
      <xdr:row>21</xdr:row>
      <xdr:rowOff>298365</xdr:rowOff>
    </xdr:to>
    <xdr:pic>
      <xdr:nvPicPr>
        <xdr:cNvPr id="20" name="Graphic 19" descr="Information">
          <a:hlinkClick xmlns:r="http://schemas.openxmlformats.org/officeDocument/2006/relationships" r:id="rId31" tooltip="Responibility of Party entering information"/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6"/>
            </a:ext>
          </a:extLst>
        </a:blip>
        <a:stretch>
          <a:fillRect/>
        </a:stretch>
      </xdr:blipFill>
      <xdr:spPr>
        <a:xfrm>
          <a:off x="7112001" y="6477000"/>
          <a:ext cx="266192" cy="256032"/>
        </a:xfrm>
        <a:prstGeom prst="rect">
          <a:avLst/>
        </a:prstGeom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36701</xdr:colOff>
      <xdr:row>2</xdr:row>
      <xdr:rowOff>14109</xdr:rowOff>
    </xdr:from>
    <xdr:to>
      <xdr:col>14</xdr:col>
      <xdr:colOff>1834443</xdr:colOff>
      <xdr:row>11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>
          <a:alphaModFix amt="3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251" b="4"/>
        <a:stretch/>
      </xdr:blipFill>
      <xdr:spPr>
        <a:xfrm rot="5400000">
          <a:off x="6029682" y="-2338205"/>
          <a:ext cx="3062113" cy="8782742"/>
        </a:xfrm>
        <a:prstGeom prst="rect">
          <a:avLst/>
        </a:prstGeom>
      </xdr:spPr>
    </xdr:pic>
    <xdr:clientData/>
  </xdr:twoCellAnchor>
  <xdr:twoCellAnchor>
    <xdr:from>
      <xdr:col>4</xdr:col>
      <xdr:colOff>21770</xdr:colOff>
      <xdr:row>5</xdr:row>
      <xdr:rowOff>101600</xdr:rowOff>
    </xdr:from>
    <xdr:to>
      <xdr:col>4</xdr:col>
      <xdr:colOff>2088313</xdr:colOff>
      <xdr:row>7</xdr:row>
      <xdr:rowOff>228307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770" y="723900"/>
          <a:ext cx="2066543" cy="15745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262490</xdr:colOff>
      <xdr:row>1</xdr:row>
      <xdr:rowOff>338667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151490" cy="465667"/>
        </a:xfrm>
        <a:prstGeom prst="rect">
          <a:avLst/>
        </a:prstGeom>
      </xdr:spPr>
    </xdr:pic>
    <xdr:clientData fPrintsWithSheet="0"/>
  </xdr:twoCellAnchor>
  <xdr:twoCellAnchor editAs="oneCell">
    <xdr:from>
      <xdr:col>0</xdr:col>
      <xdr:colOff>0</xdr:colOff>
      <xdr:row>2</xdr:row>
      <xdr:rowOff>0</xdr:rowOff>
    </xdr:from>
    <xdr:to>
      <xdr:col>0</xdr:col>
      <xdr:colOff>719667</xdr:colOff>
      <xdr:row>33</xdr:row>
      <xdr:rowOff>183445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0"/>
          <a:ext cx="719667" cy="10064045"/>
        </a:xfrm>
        <a:prstGeom prst="rect">
          <a:avLst/>
        </a:prstGeom>
      </xdr:spPr>
    </xdr:pic>
    <xdr:clientData/>
  </xdr:twoCellAnchor>
  <xdr:twoCellAnchor editAs="oneCell">
    <xdr:from>
      <xdr:col>8</xdr:col>
      <xdr:colOff>46305</xdr:colOff>
      <xdr:row>11</xdr:row>
      <xdr:rowOff>2</xdr:rowOff>
    </xdr:from>
    <xdr:to>
      <xdr:col>10</xdr:col>
      <xdr:colOff>1227678</xdr:colOff>
      <xdr:row>34</xdr:row>
      <xdr:rowOff>28224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>
          <a:alphaModFix amt="3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447" b="4498"/>
        <a:stretch/>
      </xdr:blipFill>
      <xdr:spPr>
        <a:xfrm rot="5400000">
          <a:off x="742825" y="6020371"/>
          <a:ext cx="7097889" cy="2225595"/>
        </a:xfrm>
        <a:prstGeom prst="rect">
          <a:avLst/>
        </a:prstGeom>
      </xdr:spPr>
    </xdr:pic>
    <xdr:clientData/>
  </xdr:twoCellAnchor>
  <xdr:twoCellAnchor>
    <xdr:from>
      <xdr:col>4</xdr:col>
      <xdr:colOff>623707</xdr:colOff>
      <xdr:row>8</xdr:row>
      <xdr:rowOff>42337</xdr:rowOff>
    </xdr:from>
    <xdr:to>
      <xdr:col>4</xdr:col>
      <xdr:colOff>1385707</xdr:colOff>
      <xdr:row>11</xdr:row>
      <xdr:rowOff>98782</xdr:rowOff>
    </xdr:to>
    <xdr:pic>
      <xdr:nvPicPr>
        <xdr:cNvPr id="7" name="Graphic 6" descr="Information">
          <a:hlinkClick xmlns:r="http://schemas.openxmlformats.org/officeDocument/2006/relationships" r:id="rId5" tooltip="Open instructions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1512707" y="2899837"/>
          <a:ext cx="762000" cy="767645"/>
        </a:xfrm>
        <a:prstGeom prst="rect">
          <a:avLst/>
        </a:prstGeom>
        <a:effectLst>
          <a:outerShdw blurRad="50800" dist="38100" dir="2700000" algn="tl" rotWithShape="0">
            <a:prstClr val="black">
              <a:alpha val="62000"/>
            </a:prstClr>
          </a:outerShdw>
        </a:effectLst>
      </xdr:spPr>
    </xdr:pic>
    <xdr:clientData fPrintsWithSheet="0"/>
  </xdr:twoCellAnchor>
  <xdr:twoCellAnchor>
    <xdr:from>
      <xdr:col>4</xdr:col>
      <xdr:colOff>620884</xdr:colOff>
      <xdr:row>20</xdr:row>
      <xdr:rowOff>287871</xdr:rowOff>
    </xdr:from>
    <xdr:to>
      <xdr:col>4</xdr:col>
      <xdr:colOff>1382884</xdr:colOff>
      <xdr:row>23</xdr:row>
      <xdr:rowOff>76203</xdr:rowOff>
    </xdr:to>
    <xdr:pic>
      <xdr:nvPicPr>
        <xdr:cNvPr id="8" name="Graphic 7" descr="Fax">
          <a:hlinkClick xmlns:r="http://schemas.openxmlformats.org/officeDocument/2006/relationships" r:id="rId8" tooltip="Open forms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rcRect/>
        <a:stretch/>
      </xdr:blipFill>
      <xdr:spPr>
        <a:xfrm rot="10800000">
          <a:off x="1509884" y="6396571"/>
          <a:ext cx="762000" cy="766232"/>
        </a:xfrm>
        <a:prstGeom prst="rect">
          <a:avLst/>
        </a:prstGeom>
        <a:effectLst>
          <a:outerShdw blurRad="50800" dist="38100" dir="2700000" algn="tl" rotWithShape="0">
            <a:prstClr val="black">
              <a:alpha val="62000"/>
            </a:prstClr>
          </a:outerShdw>
        </a:effectLst>
      </xdr:spPr>
    </xdr:pic>
    <xdr:clientData fPrintsWithSheet="0"/>
  </xdr:twoCellAnchor>
  <xdr:twoCellAnchor>
    <xdr:from>
      <xdr:col>4</xdr:col>
      <xdr:colOff>620884</xdr:colOff>
      <xdr:row>16</xdr:row>
      <xdr:rowOff>231427</xdr:rowOff>
    </xdr:from>
    <xdr:to>
      <xdr:col>4</xdr:col>
      <xdr:colOff>1382884</xdr:colOff>
      <xdr:row>19</xdr:row>
      <xdr:rowOff>217315</xdr:rowOff>
    </xdr:to>
    <xdr:pic macro="[0]!FormsPrintAll">
      <xdr:nvPicPr>
        <xdr:cNvPr id="9" name="Graphic 8" descr="Books on shelf">
          <a:hlinkClick xmlns:r="http://schemas.openxmlformats.org/officeDocument/2006/relationships" r:id="rId11" tooltip="Open User's Guide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rcRect/>
        <a:stretch/>
      </xdr:blipFill>
      <xdr:spPr>
        <a:xfrm>
          <a:off x="1509884" y="5235227"/>
          <a:ext cx="762000" cy="760588"/>
        </a:xfrm>
        <a:prstGeom prst="rect">
          <a:avLst/>
        </a:prstGeom>
        <a:effectLst>
          <a:outerShdw blurRad="50800" dist="38100" dir="2700000" algn="tl" rotWithShape="0">
            <a:schemeClr val="tx1">
              <a:alpha val="62000"/>
            </a:schemeClr>
          </a:outerShdw>
        </a:effectLst>
      </xdr:spPr>
    </xdr:pic>
    <xdr:clientData fPrintsWithSheet="0"/>
  </xdr:twoCellAnchor>
  <xdr:twoCellAnchor>
    <xdr:from>
      <xdr:col>4</xdr:col>
      <xdr:colOff>677331</xdr:colOff>
      <xdr:row>28</xdr:row>
      <xdr:rowOff>24416</xdr:rowOff>
    </xdr:from>
    <xdr:to>
      <xdr:col>4</xdr:col>
      <xdr:colOff>1439331</xdr:colOff>
      <xdr:row>30</xdr:row>
      <xdr:rowOff>15096</xdr:rowOff>
    </xdr:to>
    <xdr:pic macro="[0]!FormsPrintAll">
      <xdr:nvPicPr>
        <xdr:cNvPr id="10" name="Graphic 4">
          <a:hlinkClick xmlns:r="http://schemas.openxmlformats.org/officeDocument/2006/relationships" r:id="rId14" tooltip="Ninth Judicial Circuit Court home page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66331" y="8762016"/>
          <a:ext cx="762000" cy="651080"/>
        </a:xfrm>
        <a:prstGeom prst="rect">
          <a:avLst/>
        </a:prstGeom>
        <a:effectLst>
          <a:outerShdw blurRad="50800" dist="38100" dir="2700000" algn="tl" rotWithShape="0">
            <a:prstClr val="black">
              <a:alpha val="62000"/>
            </a:prstClr>
          </a:outerShdw>
        </a:effectLst>
      </xdr:spPr>
    </xdr:pic>
    <xdr:clientData fPrintsWithSheet="0"/>
  </xdr:twoCellAnchor>
  <xdr:twoCellAnchor>
    <xdr:from>
      <xdr:col>4</xdr:col>
      <xdr:colOff>623707</xdr:colOff>
      <xdr:row>12</xdr:row>
      <xdr:rowOff>167221</xdr:rowOff>
    </xdr:from>
    <xdr:to>
      <xdr:col>4</xdr:col>
      <xdr:colOff>1385707</xdr:colOff>
      <xdr:row>15</xdr:row>
      <xdr:rowOff>157344</xdr:rowOff>
    </xdr:to>
    <xdr:pic>
      <xdr:nvPicPr>
        <xdr:cNvPr id="11" name="Graphic 10" descr="Circle with right arrow">
          <a:hlinkClick xmlns:r="http://schemas.openxmlformats.org/officeDocument/2006/relationships" r:id="rId16" tooltip="Edit spreadsheet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alphaModFix/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tretch>
          <a:fillRect/>
        </a:stretch>
      </xdr:blipFill>
      <xdr:spPr>
        <a:xfrm rot="10800000">
          <a:off x="1512707" y="4066121"/>
          <a:ext cx="762000" cy="764823"/>
        </a:xfrm>
        <a:prstGeom prst="rect">
          <a:avLst/>
        </a:prstGeom>
        <a:effectLst>
          <a:outerShdw blurRad="50800" dist="38100" dir="2700000" algn="tl" rotWithShape="0">
            <a:prstClr val="black">
              <a:alpha val="62000"/>
            </a:prstClr>
          </a:outerShdw>
        </a:effectLst>
      </xdr:spPr>
    </xdr:pic>
    <xdr:clientData fPrintsWithSheet="0"/>
  </xdr:twoCellAnchor>
  <xdr:twoCellAnchor>
    <xdr:from>
      <xdr:col>4</xdr:col>
      <xdr:colOff>620884</xdr:colOff>
      <xdr:row>24</xdr:row>
      <xdr:rowOff>146759</xdr:rowOff>
    </xdr:from>
    <xdr:to>
      <xdr:col>4</xdr:col>
      <xdr:colOff>1382884</xdr:colOff>
      <xdr:row>26</xdr:row>
      <xdr:rowOff>259649</xdr:rowOff>
    </xdr:to>
    <xdr:pic macro="[0]!FormsPrintAll">
      <xdr:nvPicPr>
        <xdr:cNvPr id="12" name="Graphic 11" descr="Envelope">
          <a:hlinkClick xmlns:r="http://schemas.openxmlformats.org/officeDocument/2006/relationships" r:id="rId19" tooltip="Open contact information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1"/>
            </a:ext>
          </a:extLst>
        </a:blip>
        <a:srcRect/>
        <a:stretch/>
      </xdr:blipFill>
      <xdr:spPr>
        <a:xfrm>
          <a:off x="1509884" y="7563559"/>
          <a:ext cx="762000" cy="773290"/>
        </a:xfrm>
        <a:prstGeom prst="rect">
          <a:avLst/>
        </a:prstGeom>
        <a:effectLst>
          <a:outerShdw blurRad="50800" dist="38100" dir="2700000" algn="tl" rotWithShape="0">
            <a:prstClr val="black">
              <a:alpha val="62000"/>
            </a:prstClr>
          </a:outerShdw>
        </a:effec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22</xdr:row>
          <xdr:rowOff>295275</xdr:rowOff>
        </xdr:from>
        <xdr:to>
          <xdr:col>11</xdr:col>
          <xdr:colOff>1876425</xdr:colOff>
          <xdr:row>24</xdr:row>
          <xdr:rowOff>28575</xdr:rowOff>
        </xdr:to>
        <xdr:sp macro="" textlink="">
          <xdr:nvSpPr>
            <xdr:cNvPr id="49162" name="AssetApply" hidden="1">
              <a:extLst>
                <a:ext uri="{63B3BB69-23CF-44E3-9099-C40C66FF867C}">
                  <a14:compatExt spid="_x0000_s49162"/>
                </a:ext>
                <a:ext uri="{FF2B5EF4-FFF2-40B4-BE49-F238E27FC236}">
                  <a16:creationId xmlns:a16="http://schemas.microsoft.com/office/drawing/2014/main" id="{00000000-0008-0000-0300-00000A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Apply assets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1076325</xdr:colOff>
          <xdr:row>11</xdr:row>
          <xdr:rowOff>180975</xdr:rowOff>
        </xdr:from>
        <xdr:to>
          <xdr:col>11</xdr:col>
          <xdr:colOff>1762125</xdr:colOff>
          <xdr:row>12</xdr:row>
          <xdr:rowOff>257175</xdr:rowOff>
        </xdr:to>
        <xdr:sp macro="" textlink="">
          <xdr:nvSpPr>
            <xdr:cNvPr id="49154" name="Asset4" hidden="1">
              <a:extLst>
                <a:ext uri="{63B3BB69-23CF-44E3-9099-C40C66FF867C}">
                  <a14:compatExt spid="_x0000_s49154"/>
                </a:ext>
                <a:ext uri="{FF2B5EF4-FFF2-40B4-BE49-F238E27FC236}">
                  <a16:creationId xmlns:a16="http://schemas.microsoft.com/office/drawing/2014/main" id="{00000000-0008-0000-0300-00000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Real Property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1076325</xdr:colOff>
          <xdr:row>12</xdr:row>
          <xdr:rowOff>190500</xdr:rowOff>
        </xdr:from>
        <xdr:to>
          <xdr:col>11</xdr:col>
          <xdr:colOff>1762125</xdr:colOff>
          <xdr:row>13</xdr:row>
          <xdr:rowOff>276225</xdr:rowOff>
        </xdr:to>
        <xdr:sp macro="" textlink="">
          <xdr:nvSpPr>
            <xdr:cNvPr id="49155" name="Asset5" hidden="1">
              <a:extLst>
                <a:ext uri="{63B3BB69-23CF-44E3-9099-C40C66FF867C}">
                  <a14:compatExt spid="_x0000_s49155"/>
                </a:ext>
                <a:ext uri="{FF2B5EF4-FFF2-40B4-BE49-F238E27FC236}">
                  <a16:creationId xmlns:a16="http://schemas.microsoft.com/office/drawing/2014/main" id="{00000000-0008-0000-0300-000003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Accounts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1076325</xdr:colOff>
          <xdr:row>13</xdr:row>
          <xdr:rowOff>228600</xdr:rowOff>
        </xdr:from>
        <xdr:to>
          <xdr:col>11</xdr:col>
          <xdr:colOff>1762125</xdr:colOff>
          <xdr:row>15</xdr:row>
          <xdr:rowOff>180975</xdr:rowOff>
        </xdr:to>
        <xdr:sp macro="" textlink="">
          <xdr:nvSpPr>
            <xdr:cNvPr id="49156" name="Asset6" hidden="1">
              <a:extLst>
                <a:ext uri="{63B3BB69-23CF-44E3-9099-C40C66FF867C}">
                  <a14:compatExt spid="_x0000_s49156"/>
                </a:ext>
                <a:ext uri="{FF2B5EF4-FFF2-40B4-BE49-F238E27FC236}">
                  <a16:creationId xmlns:a16="http://schemas.microsoft.com/office/drawing/2014/main" id="{00000000-0008-0000-0300-000004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Retirement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1076325</xdr:colOff>
          <xdr:row>15</xdr:row>
          <xdr:rowOff>142875</xdr:rowOff>
        </xdr:from>
        <xdr:to>
          <xdr:col>11</xdr:col>
          <xdr:colOff>1762125</xdr:colOff>
          <xdr:row>16</xdr:row>
          <xdr:rowOff>200025</xdr:rowOff>
        </xdr:to>
        <xdr:sp macro="" textlink="">
          <xdr:nvSpPr>
            <xdr:cNvPr id="49157" name="Asset7" hidden="1">
              <a:extLst>
                <a:ext uri="{63B3BB69-23CF-44E3-9099-C40C66FF867C}">
                  <a14:compatExt spid="_x0000_s49157"/>
                </a:ext>
                <a:ext uri="{FF2B5EF4-FFF2-40B4-BE49-F238E27FC236}">
                  <a16:creationId xmlns:a16="http://schemas.microsoft.com/office/drawing/2014/main" id="{00000000-0008-0000-0300-000005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Pre-Tax Retirement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1076325</xdr:colOff>
          <xdr:row>16</xdr:row>
          <xdr:rowOff>161925</xdr:rowOff>
        </xdr:from>
        <xdr:to>
          <xdr:col>11</xdr:col>
          <xdr:colOff>1762125</xdr:colOff>
          <xdr:row>17</xdr:row>
          <xdr:rowOff>228600</xdr:rowOff>
        </xdr:to>
        <xdr:sp macro="" textlink="">
          <xdr:nvSpPr>
            <xdr:cNvPr id="49158" name="Asset8" hidden="1">
              <a:extLst>
                <a:ext uri="{63B3BB69-23CF-44E3-9099-C40C66FF867C}">
                  <a14:compatExt spid="_x0000_s49158"/>
                </a:ext>
                <a:ext uri="{FF2B5EF4-FFF2-40B4-BE49-F238E27FC236}">
                  <a16:creationId xmlns:a16="http://schemas.microsoft.com/office/drawing/2014/main" id="{00000000-0008-0000-0300-000006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Business Interests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1076325</xdr:colOff>
          <xdr:row>17</xdr:row>
          <xdr:rowOff>190500</xdr:rowOff>
        </xdr:from>
        <xdr:to>
          <xdr:col>11</xdr:col>
          <xdr:colOff>1762125</xdr:colOff>
          <xdr:row>19</xdr:row>
          <xdr:rowOff>123825</xdr:rowOff>
        </xdr:to>
        <xdr:sp macro="" textlink="">
          <xdr:nvSpPr>
            <xdr:cNvPr id="49159" name="Asset9" hidden="1">
              <a:extLst>
                <a:ext uri="{63B3BB69-23CF-44E3-9099-C40C66FF867C}">
                  <a14:compatExt spid="_x0000_s49159"/>
                </a:ext>
                <a:ext uri="{FF2B5EF4-FFF2-40B4-BE49-F238E27FC236}">
                  <a16:creationId xmlns:a16="http://schemas.microsoft.com/office/drawing/2014/main" id="{00000000-0008-0000-0300-000007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Personal Property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1076325</xdr:colOff>
          <xdr:row>19</xdr:row>
          <xdr:rowOff>85725</xdr:rowOff>
        </xdr:from>
        <xdr:to>
          <xdr:col>11</xdr:col>
          <xdr:colOff>1762125</xdr:colOff>
          <xdr:row>20</xdr:row>
          <xdr:rowOff>161925</xdr:rowOff>
        </xdr:to>
        <xdr:sp macro="" textlink="">
          <xdr:nvSpPr>
            <xdr:cNvPr id="49160" name="Asset10" hidden="1">
              <a:extLst>
                <a:ext uri="{63B3BB69-23CF-44E3-9099-C40C66FF867C}">
                  <a14:compatExt spid="_x0000_s49160"/>
                </a:ext>
                <a:ext uri="{FF2B5EF4-FFF2-40B4-BE49-F238E27FC236}">
                  <a16:creationId xmlns:a16="http://schemas.microsoft.com/office/drawing/2014/main" id="{00000000-0008-0000-0300-000008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Vehicles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1076325</xdr:colOff>
          <xdr:row>20</xdr:row>
          <xdr:rowOff>104775</xdr:rowOff>
        </xdr:from>
        <xdr:to>
          <xdr:col>11</xdr:col>
          <xdr:colOff>1762125</xdr:colOff>
          <xdr:row>21</xdr:row>
          <xdr:rowOff>180975</xdr:rowOff>
        </xdr:to>
        <xdr:sp macro="" textlink="">
          <xdr:nvSpPr>
            <xdr:cNvPr id="49161" name="Asset11" hidden="1">
              <a:extLst>
                <a:ext uri="{63B3BB69-23CF-44E3-9099-C40C66FF867C}">
                  <a14:compatExt spid="_x0000_s49161"/>
                </a:ext>
                <a:ext uri="{FF2B5EF4-FFF2-40B4-BE49-F238E27FC236}">
                  <a16:creationId xmlns:a16="http://schemas.microsoft.com/office/drawing/2014/main" id="{00000000-0008-0000-0300-000009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Contingent Assets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11</xdr:row>
          <xdr:rowOff>180975</xdr:rowOff>
        </xdr:from>
        <xdr:to>
          <xdr:col>10</xdr:col>
          <xdr:colOff>885825</xdr:colOff>
          <xdr:row>12</xdr:row>
          <xdr:rowOff>257175</xdr:rowOff>
        </xdr:to>
        <xdr:sp macro="" textlink="">
          <xdr:nvSpPr>
            <xdr:cNvPr id="49163" name="AssetAll" hidden="1">
              <a:extLst>
                <a:ext uri="{63B3BB69-23CF-44E3-9099-C40C66FF867C}">
                  <a14:compatExt spid="_x0000_s49163"/>
                </a:ext>
                <a:ext uri="{FF2B5EF4-FFF2-40B4-BE49-F238E27FC236}">
                  <a16:creationId xmlns:a16="http://schemas.microsoft.com/office/drawing/2014/main" id="{00000000-0008-0000-0300-00000B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561975</xdr:colOff>
          <xdr:row>11</xdr:row>
          <xdr:rowOff>0</xdr:rowOff>
        </xdr:from>
        <xdr:to>
          <xdr:col>12</xdr:col>
          <xdr:colOff>9525</xdr:colOff>
          <xdr:row>22</xdr:row>
          <xdr:rowOff>9525</xdr:rowOff>
        </xdr:to>
        <xdr:sp macro="" textlink="">
          <xdr:nvSpPr>
            <xdr:cNvPr id="49176" name="AssetsGroup" hidden="1">
              <a:extLst>
                <a:ext uri="{63B3BB69-23CF-44E3-9099-C40C66FF867C}">
                  <a14:compatExt spid="_x0000_s49176"/>
                </a:ext>
                <a:ext uri="{FF2B5EF4-FFF2-40B4-BE49-F238E27FC236}">
                  <a16:creationId xmlns:a16="http://schemas.microsoft.com/office/drawing/2014/main" id="{00000000-0008-0000-0300-000018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22</xdr:row>
          <xdr:rowOff>266700</xdr:rowOff>
        </xdr:from>
        <xdr:to>
          <xdr:col>15</xdr:col>
          <xdr:colOff>0</xdr:colOff>
          <xdr:row>24</xdr:row>
          <xdr:rowOff>9525</xdr:rowOff>
        </xdr:to>
        <xdr:sp macro="" textlink="">
          <xdr:nvSpPr>
            <xdr:cNvPr id="49173" name="LiabilityApply" hidden="1">
              <a:extLst>
                <a:ext uri="{63B3BB69-23CF-44E3-9099-C40C66FF867C}">
                  <a14:compatExt spid="_x0000_s49173"/>
                </a:ext>
                <a:ext uri="{FF2B5EF4-FFF2-40B4-BE49-F238E27FC236}">
                  <a16:creationId xmlns:a16="http://schemas.microsoft.com/office/drawing/2014/main" id="{00000000-0008-0000-0300-000015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Apply liabilities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1171575</xdr:colOff>
          <xdr:row>11</xdr:row>
          <xdr:rowOff>180975</xdr:rowOff>
        </xdr:from>
        <xdr:to>
          <xdr:col>14</xdr:col>
          <xdr:colOff>1714500</xdr:colOff>
          <xdr:row>12</xdr:row>
          <xdr:rowOff>257175</xdr:rowOff>
        </xdr:to>
        <xdr:sp macro="" textlink="">
          <xdr:nvSpPr>
            <xdr:cNvPr id="49164" name="Liability4" hidden="1">
              <a:extLst>
                <a:ext uri="{63B3BB69-23CF-44E3-9099-C40C66FF867C}">
                  <a14:compatExt spid="_x0000_s49164"/>
                </a:ext>
                <a:ext uri="{FF2B5EF4-FFF2-40B4-BE49-F238E27FC236}">
                  <a16:creationId xmlns:a16="http://schemas.microsoft.com/office/drawing/2014/main" id="{00000000-0008-0000-0300-00000C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Mortage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1171575</xdr:colOff>
          <xdr:row>12</xdr:row>
          <xdr:rowOff>190500</xdr:rowOff>
        </xdr:from>
        <xdr:to>
          <xdr:col>14</xdr:col>
          <xdr:colOff>1714500</xdr:colOff>
          <xdr:row>13</xdr:row>
          <xdr:rowOff>276225</xdr:rowOff>
        </xdr:to>
        <xdr:sp macro="" textlink="">
          <xdr:nvSpPr>
            <xdr:cNvPr id="49165" name="Liability5" hidden="1">
              <a:extLst>
                <a:ext uri="{63B3BB69-23CF-44E3-9099-C40C66FF867C}">
                  <a14:compatExt spid="_x0000_s49165"/>
                </a:ext>
                <a:ext uri="{FF2B5EF4-FFF2-40B4-BE49-F238E27FC236}">
                  <a16:creationId xmlns:a16="http://schemas.microsoft.com/office/drawing/2014/main" id="{00000000-0008-0000-0300-00000D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Credit Cards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1171575</xdr:colOff>
          <xdr:row>13</xdr:row>
          <xdr:rowOff>238125</xdr:rowOff>
        </xdr:from>
        <xdr:to>
          <xdr:col>14</xdr:col>
          <xdr:colOff>1714500</xdr:colOff>
          <xdr:row>15</xdr:row>
          <xdr:rowOff>190500</xdr:rowOff>
        </xdr:to>
        <xdr:sp macro="" textlink="">
          <xdr:nvSpPr>
            <xdr:cNvPr id="49166" name="Liability6" hidden="1">
              <a:extLst>
                <a:ext uri="{63B3BB69-23CF-44E3-9099-C40C66FF867C}">
                  <a14:compatExt spid="_x0000_s49166"/>
                </a:ext>
                <a:ext uri="{FF2B5EF4-FFF2-40B4-BE49-F238E27FC236}">
                  <a16:creationId xmlns:a16="http://schemas.microsoft.com/office/drawing/2014/main" id="{00000000-0008-0000-0300-00000E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Vehicle Loans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1171575</xdr:colOff>
          <xdr:row>15</xdr:row>
          <xdr:rowOff>142875</xdr:rowOff>
        </xdr:from>
        <xdr:to>
          <xdr:col>14</xdr:col>
          <xdr:colOff>1714500</xdr:colOff>
          <xdr:row>16</xdr:row>
          <xdr:rowOff>190500</xdr:rowOff>
        </xdr:to>
        <xdr:sp macro="" textlink="">
          <xdr:nvSpPr>
            <xdr:cNvPr id="49167" name="Liability7" hidden="1">
              <a:extLst>
                <a:ext uri="{63B3BB69-23CF-44E3-9099-C40C66FF867C}">
                  <a14:compatExt spid="_x0000_s49167"/>
                </a:ext>
                <a:ext uri="{FF2B5EF4-FFF2-40B4-BE49-F238E27FC236}">
                  <a16:creationId xmlns:a16="http://schemas.microsoft.com/office/drawing/2014/main" id="{00000000-0008-0000-0300-00000F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IRS Debt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1171575</xdr:colOff>
          <xdr:row>16</xdr:row>
          <xdr:rowOff>152400</xdr:rowOff>
        </xdr:from>
        <xdr:to>
          <xdr:col>14</xdr:col>
          <xdr:colOff>1714500</xdr:colOff>
          <xdr:row>18</xdr:row>
          <xdr:rowOff>28575</xdr:rowOff>
        </xdr:to>
        <xdr:sp macro="" textlink="">
          <xdr:nvSpPr>
            <xdr:cNvPr id="49168" name="Liability8" hidden="1">
              <a:extLst>
                <a:ext uri="{63B3BB69-23CF-44E3-9099-C40C66FF867C}">
                  <a14:compatExt spid="_x0000_s49168"/>
                </a:ext>
                <a:ext uri="{FF2B5EF4-FFF2-40B4-BE49-F238E27FC236}">
                  <a16:creationId xmlns:a16="http://schemas.microsoft.com/office/drawing/2014/main" id="{00000000-0008-0000-0300-000010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Contingent </a:t>
              </a:r>
            </a:p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Liabilities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11</xdr:row>
          <xdr:rowOff>180975</xdr:rowOff>
        </xdr:from>
        <xdr:to>
          <xdr:col>13</xdr:col>
          <xdr:colOff>914400</xdr:colOff>
          <xdr:row>12</xdr:row>
          <xdr:rowOff>257175</xdr:rowOff>
        </xdr:to>
        <xdr:sp macro="" textlink="">
          <xdr:nvSpPr>
            <xdr:cNvPr id="49172" name="LiabilityAll" hidden="1">
              <a:extLst>
                <a:ext uri="{63B3BB69-23CF-44E3-9099-C40C66FF867C}">
                  <a14:compatExt spid="_x0000_s49172"/>
                </a:ext>
                <a:ext uri="{FF2B5EF4-FFF2-40B4-BE49-F238E27FC236}">
                  <a16:creationId xmlns:a16="http://schemas.microsoft.com/office/drawing/2014/main" id="{00000000-0008-0000-0300-000014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   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10</xdr:row>
          <xdr:rowOff>85725</xdr:rowOff>
        </xdr:from>
        <xdr:to>
          <xdr:col>15</xdr:col>
          <xdr:colOff>9525</xdr:colOff>
          <xdr:row>21</xdr:row>
          <xdr:rowOff>304800</xdr:rowOff>
        </xdr:to>
        <xdr:sp macro="" textlink="">
          <xdr:nvSpPr>
            <xdr:cNvPr id="49175" name="LiabilityGroup" hidden="1">
              <a:extLst>
                <a:ext uri="{63B3BB69-23CF-44E3-9099-C40C66FF867C}">
                  <a14:compatExt spid="_x0000_s49175"/>
                </a:ext>
                <a:ext uri="{FF2B5EF4-FFF2-40B4-BE49-F238E27FC236}">
                  <a16:creationId xmlns:a16="http://schemas.microsoft.com/office/drawing/2014/main" id="{00000000-0008-0000-0300-000017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959563</xdr:colOff>
      <xdr:row>13</xdr:row>
      <xdr:rowOff>155219</xdr:rowOff>
    </xdr:from>
    <xdr:to>
      <xdr:col>4</xdr:col>
      <xdr:colOff>1142443</xdr:colOff>
      <xdr:row>13</xdr:row>
      <xdr:rowOff>246659</xdr:rowOff>
    </xdr:to>
    <xdr:pic macro="'EqButton_Toggle(4)'">
      <xdr:nvPicPr>
        <xdr:cNvPr id="9" name="EqSubtotal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785" y="4106330"/>
          <a:ext cx="182880" cy="91440"/>
        </a:xfrm>
        <a:prstGeom prst="rect">
          <a:avLst/>
        </a:prstGeom>
      </xdr:spPr>
    </xdr:pic>
    <xdr:clientData fPrintsWithSheet="0"/>
  </xdr:twoCellAnchor>
  <xdr:twoCellAnchor>
    <xdr:from>
      <xdr:col>4</xdr:col>
      <xdr:colOff>956742</xdr:colOff>
      <xdr:row>20</xdr:row>
      <xdr:rowOff>141103</xdr:rowOff>
    </xdr:from>
    <xdr:to>
      <xdr:col>4</xdr:col>
      <xdr:colOff>1139622</xdr:colOff>
      <xdr:row>20</xdr:row>
      <xdr:rowOff>243829</xdr:rowOff>
    </xdr:to>
    <xdr:pic macro="'EqButton_Toggle(5)'">
      <xdr:nvPicPr>
        <xdr:cNvPr id="10" name="EqSubtotal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964" y="5333992"/>
          <a:ext cx="182880" cy="102726"/>
        </a:xfrm>
        <a:prstGeom prst="rect">
          <a:avLst/>
        </a:prstGeom>
      </xdr:spPr>
    </xdr:pic>
    <xdr:clientData fPrintsWithSheet="0"/>
  </xdr:twoCellAnchor>
  <xdr:twoCellAnchor>
    <xdr:from>
      <xdr:col>4</xdr:col>
      <xdr:colOff>953921</xdr:colOff>
      <xdr:row>27</xdr:row>
      <xdr:rowOff>141103</xdr:rowOff>
    </xdr:from>
    <xdr:to>
      <xdr:col>4</xdr:col>
      <xdr:colOff>1136801</xdr:colOff>
      <xdr:row>27</xdr:row>
      <xdr:rowOff>243829</xdr:rowOff>
    </xdr:to>
    <xdr:pic macro="'EqButton_Toggle(6)'">
      <xdr:nvPicPr>
        <xdr:cNvPr id="11" name="EqSubtotal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0143" y="6575770"/>
          <a:ext cx="182880" cy="102726"/>
        </a:xfrm>
        <a:prstGeom prst="rect">
          <a:avLst/>
        </a:prstGeom>
      </xdr:spPr>
    </xdr:pic>
    <xdr:clientData fPrintsWithSheet="0"/>
  </xdr:twoCellAnchor>
  <xdr:twoCellAnchor>
    <xdr:from>
      <xdr:col>4</xdr:col>
      <xdr:colOff>965211</xdr:colOff>
      <xdr:row>41</xdr:row>
      <xdr:rowOff>141103</xdr:rowOff>
    </xdr:from>
    <xdr:to>
      <xdr:col>4</xdr:col>
      <xdr:colOff>1148091</xdr:colOff>
      <xdr:row>41</xdr:row>
      <xdr:rowOff>243829</xdr:rowOff>
    </xdr:to>
    <xdr:pic macro="'EqButton_Toggle(8)'">
      <xdr:nvPicPr>
        <xdr:cNvPr id="12" name="EqSubtotal5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1433" y="7817547"/>
          <a:ext cx="182880" cy="102726"/>
        </a:xfrm>
        <a:prstGeom prst="rect">
          <a:avLst/>
        </a:prstGeom>
      </xdr:spPr>
    </xdr:pic>
    <xdr:clientData fPrintsWithSheet="0"/>
  </xdr:twoCellAnchor>
  <xdr:twoCellAnchor>
    <xdr:from>
      <xdr:col>4</xdr:col>
      <xdr:colOff>962390</xdr:colOff>
      <xdr:row>48</xdr:row>
      <xdr:rowOff>141103</xdr:rowOff>
    </xdr:from>
    <xdr:to>
      <xdr:col>4</xdr:col>
      <xdr:colOff>1145270</xdr:colOff>
      <xdr:row>48</xdr:row>
      <xdr:rowOff>243829</xdr:rowOff>
    </xdr:to>
    <xdr:pic macro="'EqButton_Toggle(9)'">
      <xdr:nvPicPr>
        <xdr:cNvPr id="13" name="EqSubtotal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8612" y="9059325"/>
          <a:ext cx="182880" cy="102726"/>
        </a:xfrm>
        <a:prstGeom prst="rect">
          <a:avLst/>
        </a:prstGeom>
      </xdr:spPr>
    </xdr:pic>
    <xdr:clientData fPrintsWithSheet="0"/>
  </xdr:twoCellAnchor>
  <xdr:twoCellAnchor>
    <xdr:from>
      <xdr:col>4</xdr:col>
      <xdr:colOff>959569</xdr:colOff>
      <xdr:row>55</xdr:row>
      <xdr:rowOff>141103</xdr:rowOff>
    </xdr:from>
    <xdr:to>
      <xdr:col>4</xdr:col>
      <xdr:colOff>1142449</xdr:colOff>
      <xdr:row>55</xdr:row>
      <xdr:rowOff>243829</xdr:rowOff>
    </xdr:to>
    <xdr:pic macro="'EqButton_Toggle(10)'">
      <xdr:nvPicPr>
        <xdr:cNvPr id="14" name="EqSubtotal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791" y="10301103"/>
          <a:ext cx="182880" cy="102726"/>
        </a:xfrm>
        <a:prstGeom prst="rect">
          <a:avLst/>
        </a:prstGeom>
      </xdr:spPr>
    </xdr:pic>
    <xdr:clientData fPrintsWithSheet="0"/>
  </xdr:twoCellAnchor>
  <xdr:twoCellAnchor>
    <xdr:from>
      <xdr:col>4</xdr:col>
      <xdr:colOff>956748</xdr:colOff>
      <xdr:row>62</xdr:row>
      <xdr:rowOff>141103</xdr:rowOff>
    </xdr:from>
    <xdr:to>
      <xdr:col>4</xdr:col>
      <xdr:colOff>1139628</xdr:colOff>
      <xdr:row>62</xdr:row>
      <xdr:rowOff>243829</xdr:rowOff>
    </xdr:to>
    <xdr:pic macro="'EqButton_Toggle(11)'">
      <xdr:nvPicPr>
        <xdr:cNvPr id="15" name="EqSubtotal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970" y="11542881"/>
          <a:ext cx="182880" cy="102726"/>
        </a:xfrm>
        <a:prstGeom prst="rect">
          <a:avLst/>
        </a:prstGeom>
      </xdr:spPr>
    </xdr:pic>
    <xdr:clientData fPrintsWithSheet="0"/>
  </xdr:twoCellAnchor>
  <xdr:twoCellAnchor>
    <xdr:from>
      <xdr:col>3</xdr:col>
      <xdr:colOff>208878</xdr:colOff>
      <xdr:row>66</xdr:row>
      <xdr:rowOff>156624</xdr:rowOff>
    </xdr:from>
    <xdr:to>
      <xdr:col>3</xdr:col>
      <xdr:colOff>391758</xdr:colOff>
      <xdr:row>66</xdr:row>
      <xdr:rowOff>272050</xdr:rowOff>
    </xdr:to>
    <xdr:pic macro="'ToggleEq_Assets(True)'">
      <xdr:nvPicPr>
        <xdr:cNvPr id="17" name="EqTotal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545" y="10852846"/>
          <a:ext cx="182880" cy="115426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1032791</xdr:colOff>
      <xdr:row>27</xdr:row>
      <xdr:rowOff>74715</xdr:rowOff>
    </xdr:from>
    <xdr:to>
      <xdr:col>3</xdr:col>
      <xdr:colOff>1213991</xdr:colOff>
      <xdr:row>27</xdr:row>
      <xdr:rowOff>248563</xdr:rowOff>
    </xdr:to>
    <xdr:pic macro="'InsertRow &quot;&quot;, 6'">
      <xdr:nvPicPr>
        <xdr:cNvPr id="64" name="AddButton3" descr="Add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84458" y="6833937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1308227</xdr:colOff>
      <xdr:row>27</xdr:row>
      <xdr:rowOff>74715</xdr:rowOff>
    </xdr:from>
    <xdr:to>
      <xdr:col>3</xdr:col>
      <xdr:colOff>1489427</xdr:colOff>
      <xdr:row>27</xdr:row>
      <xdr:rowOff>248563</xdr:rowOff>
    </xdr:to>
    <xdr:pic macro="'DeleteRow &quot;&quot;, 6'">
      <xdr:nvPicPr>
        <xdr:cNvPr id="65" name="DeleteButton3" descr="Garbage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4059894" y="6833937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116352</xdr:colOff>
      <xdr:row>27</xdr:row>
      <xdr:rowOff>71395</xdr:rowOff>
    </xdr:from>
    <xdr:to>
      <xdr:col>3</xdr:col>
      <xdr:colOff>297552</xdr:colOff>
      <xdr:row>27</xdr:row>
      <xdr:rowOff>252595</xdr:rowOff>
    </xdr:to>
    <xdr:pic macro="'FootnoteToggle(6)'">
      <xdr:nvPicPr>
        <xdr:cNvPr id="66" name="LinkButton3" descr="Transfer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rcRect/>
        <a:stretch/>
      </xdr:blipFill>
      <xdr:spPr>
        <a:xfrm>
          <a:off x="2868019" y="6830617"/>
          <a:ext cx="181200" cy="1812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409219</xdr:colOff>
      <xdr:row>27</xdr:row>
      <xdr:rowOff>92796</xdr:rowOff>
    </xdr:from>
    <xdr:to>
      <xdr:col>3</xdr:col>
      <xdr:colOff>616776</xdr:colOff>
      <xdr:row>27</xdr:row>
      <xdr:rowOff>214490</xdr:rowOff>
    </xdr:to>
    <xdr:pic macro="'MoveRowUp(6)'">
      <xdr:nvPicPr>
        <xdr:cNvPr id="67" name="UpButton3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0886" y="6852018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714015</xdr:colOff>
      <xdr:row>27</xdr:row>
      <xdr:rowOff>103528</xdr:rowOff>
    </xdr:from>
    <xdr:to>
      <xdr:col>3</xdr:col>
      <xdr:colOff>921572</xdr:colOff>
      <xdr:row>27</xdr:row>
      <xdr:rowOff>225222</xdr:rowOff>
    </xdr:to>
    <xdr:pic macro="'MoveRowDown(6)'">
      <xdr:nvPicPr>
        <xdr:cNvPr id="68" name="DownButton3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65682" y="6862750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1043438</xdr:colOff>
      <xdr:row>41</xdr:row>
      <xdr:rowOff>74715</xdr:rowOff>
    </xdr:from>
    <xdr:to>
      <xdr:col>3</xdr:col>
      <xdr:colOff>1224638</xdr:colOff>
      <xdr:row>41</xdr:row>
      <xdr:rowOff>248563</xdr:rowOff>
    </xdr:to>
    <xdr:pic macro="'InsertRow &quot;&quot;, 8'">
      <xdr:nvPicPr>
        <xdr:cNvPr id="108" name="AddButton5" descr="Add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95105" y="8132159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1318874</xdr:colOff>
      <xdr:row>41</xdr:row>
      <xdr:rowOff>74715</xdr:rowOff>
    </xdr:from>
    <xdr:to>
      <xdr:col>3</xdr:col>
      <xdr:colOff>1500074</xdr:colOff>
      <xdr:row>41</xdr:row>
      <xdr:rowOff>248563</xdr:rowOff>
    </xdr:to>
    <xdr:pic macro="'DeleteRow &quot;&quot;, 8'">
      <xdr:nvPicPr>
        <xdr:cNvPr id="109" name="DeleteButton5" descr="Garbage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4070541" y="8132159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126999</xdr:colOff>
      <xdr:row>41</xdr:row>
      <xdr:rowOff>71395</xdr:rowOff>
    </xdr:from>
    <xdr:to>
      <xdr:col>3</xdr:col>
      <xdr:colOff>308199</xdr:colOff>
      <xdr:row>41</xdr:row>
      <xdr:rowOff>252595</xdr:rowOff>
    </xdr:to>
    <xdr:pic macro="'FootnoteToggle(8)'">
      <xdr:nvPicPr>
        <xdr:cNvPr id="110" name="LinkButton5" descr="Transfer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rcRect/>
        <a:stretch/>
      </xdr:blipFill>
      <xdr:spPr>
        <a:xfrm>
          <a:off x="2878666" y="8128839"/>
          <a:ext cx="181200" cy="1812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419866</xdr:colOff>
      <xdr:row>41</xdr:row>
      <xdr:rowOff>92796</xdr:rowOff>
    </xdr:from>
    <xdr:to>
      <xdr:col>3</xdr:col>
      <xdr:colOff>627423</xdr:colOff>
      <xdr:row>41</xdr:row>
      <xdr:rowOff>214490</xdr:rowOff>
    </xdr:to>
    <xdr:pic macro="'MoveRowUp(8)'">
      <xdr:nvPicPr>
        <xdr:cNvPr id="111" name="UpButton5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533" y="8150240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724662</xdr:colOff>
      <xdr:row>41</xdr:row>
      <xdr:rowOff>103528</xdr:rowOff>
    </xdr:from>
    <xdr:to>
      <xdr:col>3</xdr:col>
      <xdr:colOff>932219</xdr:colOff>
      <xdr:row>41</xdr:row>
      <xdr:rowOff>225222</xdr:rowOff>
    </xdr:to>
    <xdr:pic macro="'MoveRowDown(8)'">
      <xdr:nvPicPr>
        <xdr:cNvPr id="112" name="DownButton5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76329" y="8160972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1043438</xdr:colOff>
      <xdr:row>55</xdr:row>
      <xdr:rowOff>74715</xdr:rowOff>
    </xdr:from>
    <xdr:to>
      <xdr:col>3</xdr:col>
      <xdr:colOff>1224638</xdr:colOff>
      <xdr:row>55</xdr:row>
      <xdr:rowOff>248563</xdr:rowOff>
    </xdr:to>
    <xdr:pic macro="'InsertRow &quot;&quot;, 10'">
      <xdr:nvPicPr>
        <xdr:cNvPr id="120" name="AddButton7" descr="Add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95105" y="10728604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1318874</xdr:colOff>
      <xdr:row>55</xdr:row>
      <xdr:rowOff>74715</xdr:rowOff>
    </xdr:from>
    <xdr:to>
      <xdr:col>3</xdr:col>
      <xdr:colOff>1500074</xdr:colOff>
      <xdr:row>55</xdr:row>
      <xdr:rowOff>248563</xdr:rowOff>
    </xdr:to>
    <xdr:pic macro="'DeleteRow &quot;&quot;, 10'">
      <xdr:nvPicPr>
        <xdr:cNvPr id="121" name="DeleteButton7" descr="Garbage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4070541" y="10728604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126999</xdr:colOff>
      <xdr:row>55</xdr:row>
      <xdr:rowOff>71395</xdr:rowOff>
    </xdr:from>
    <xdr:to>
      <xdr:col>3</xdr:col>
      <xdr:colOff>308199</xdr:colOff>
      <xdr:row>55</xdr:row>
      <xdr:rowOff>252595</xdr:rowOff>
    </xdr:to>
    <xdr:pic macro="'FootnoteToggle(10)'">
      <xdr:nvPicPr>
        <xdr:cNvPr id="122" name="LinkButton7" descr="Transfer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rcRect/>
        <a:stretch/>
      </xdr:blipFill>
      <xdr:spPr>
        <a:xfrm>
          <a:off x="2878666" y="10725284"/>
          <a:ext cx="181200" cy="1812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419866</xdr:colOff>
      <xdr:row>55</xdr:row>
      <xdr:rowOff>92796</xdr:rowOff>
    </xdr:from>
    <xdr:to>
      <xdr:col>3</xdr:col>
      <xdr:colOff>627423</xdr:colOff>
      <xdr:row>55</xdr:row>
      <xdr:rowOff>214490</xdr:rowOff>
    </xdr:to>
    <xdr:pic macro="'MoveRowUp(10)'">
      <xdr:nvPicPr>
        <xdr:cNvPr id="123" name="UpButton7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533" y="10746685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724662</xdr:colOff>
      <xdr:row>55</xdr:row>
      <xdr:rowOff>103528</xdr:rowOff>
    </xdr:from>
    <xdr:to>
      <xdr:col>3</xdr:col>
      <xdr:colOff>932219</xdr:colOff>
      <xdr:row>55</xdr:row>
      <xdr:rowOff>225222</xdr:rowOff>
    </xdr:to>
    <xdr:pic macro="'MoveRowDown(10)'">
      <xdr:nvPicPr>
        <xdr:cNvPr id="124" name="DownButton7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76329" y="10757417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1043438</xdr:colOff>
      <xdr:row>62</xdr:row>
      <xdr:rowOff>74715</xdr:rowOff>
    </xdr:from>
    <xdr:to>
      <xdr:col>3</xdr:col>
      <xdr:colOff>1224638</xdr:colOff>
      <xdr:row>62</xdr:row>
      <xdr:rowOff>248563</xdr:rowOff>
    </xdr:to>
    <xdr:pic macro="'InsertRow &quot;&quot;, 11'">
      <xdr:nvPicPr>
        <xdr:cNvPr id="126" name="AddButton8" descr="Add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95105" y="12026826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1318874</xdr:colOff>
      <xdr:row>62</xdr:row>
      <xdr:rowOff>74715</xdr:rowOff>
    </xdr:from>
    <xdr:to>
      <xdr:col>3</xdr:col>
      <xdr:colOff>1500074</xdr:colOff>
      <xdr:row>62</xdr:row>
      <xdr:rowOff>248563</xdr:rowOff>
    </xdr:to>
    <xdr:pic macro="'DeleteRow &quot;&quot;, 11'">
      <xdr:nvPicPr>
        <xdr:cNvPr id="127" name="DeleteButton8" descr="Garbage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4070541" y="12026826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126999</xdr:colOff>
      <xdr:row>62</xdr:row>
      <xdr:rowOff>71395</xdr:rowOff>
    </xdr:from>
    <xdr:to>
      <xdr:col>3</xdr:col>
      <xdr:colOff>308199</xdr:colOff>
      <xdr:row>62</xdr:row>
      <xdr:rowOff>252595</xdr:rowOff>
    </xdr:to>
    <xdr:pic macro="'FootnoteToggle(11)'">
      <xdr:nvPicPr>
        <xdr:cNvPr id="128" name="LinkButton8" descr="Transfer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rcRect/>
        <a:stretch/>
      </xdr:blipFill>
      <xdr:spPr>
        <a:xfrm>
          <a:off x="2878666" y="12023506"/>
          <a:ext cx="181200" cy="1812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419866</xdr:colOff>
      <xdr:row>62</xdr:row>
      <xdr:rowOff>92796</xdr:rowOff>
    </xdr:from>
    <xdr:to>
      <xdr:col>3</xdr:col>
      <xdr:colOff>627423</xdr:colOff>
      <xdr:row>62</xdr:row>
      <xdr:rowOff>214490</xdr:rowOff>
    </xdr:to>
    <xdr:pic macro="'MoveRowUp(11)'">
      <xdr:nvPicPr>
        <xdr:cNvPr id="129" name="UpButton8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533" y="12044907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724662</xdr:colOff>
      <xdr:row>62</xdr:row>
      <xdr:rowOff>103528</xdr:rowOff>
    </xdr:from>
    <xdr:to>
      <xdr:col>3</xdr:col>
      <xdr:colOff>932219</xdr:colOff>
      <xdr:row>62</xdr:row>
      <xdr:rowOff>225222</xdr:rowOff>
    </xdr:to>
    <xdr:pic macro="'MoveRowDown(11)'">
      <xdr:nvPicPr>
        <xdr:cNvPr id="130" name="DownButton8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76329" y="12055639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1043438</xdr:colOff>
      <xdr:row>13</xdr:row>
      <xdr:rowOff>74715</xdr:rowOff>
    </xdr:from>
    <xdr:to>
      <xdr:col>3</xdr:col>
      <xdr:colOff>1224638</xdr:colOff>
      <xdr:row>13</xdr:row>
      <xdr:rowOff>248563</xdr:rowOff>
    </xdr:to>
    <xdr:pic macro="'InsertRow &quot;&quot;, 4'">
      <xdr:nvPicPr>
        <xdr:cNvPr id="63" name="AddButton1" descr="Add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95105" y="4237493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1318874</xdr:colOff>
      <xdr:row>13</xdr:row>
      <xdr:rowOff>74715</xdr:rowOff>
    </xdr:from>
    <xdr:to>
      <xdr:col>3</xdr:col>
      <xdr:colOff>1500074</xdr:colOff>
      <xdr:row>13</xdr:row>
      <xdr:rowOff>248563</xdr:rowOff>
    </xdr:to>
    <xdr:pic macro="'DeleteRow &quot;&quot;, 4'">
      <xdr:nvPicPr>
        <xdr:cNvPr id="69" name="DeleteButton1" descr="Garbage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4070541" y="4237493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126999</xdr:colOff>
      <xdr:row>13</xdr:row>
      <xdr:rowOff>71395</xdr:rowOff>
    </xdr:from>
    <xdr:to>
      <xdr:col>3</xdr:col>
      <xdr:colOff>308199</xdr:colOff>
      <xdr:row>13</xdr:row>
      <xdr:rowOff>252595</xdr:rowOff>
    </xdr:to>
    <xdr:pic macro="'FootnoteToggle(4)'">
      <xdr:nvPicPr>
        <xdr:cNvPr id="70" name="LinkButton1" descr="Transfer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rcRect/>
        <a:stretch/>
      </xdr:blipFill>
      <xdr:spPr>
        <a:xfrm>
          <a:off x="2878666" y="4234173"/>
          <a:ext cx="181200" cy="1812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419866</xdr:colOff>
      <xdr:row>13</xdr:row>
      <xdr:rowOff>92796</xdr:rowOff>
    </xdr:from>
    <xdr:to>
      <xdr:col>3</xdr:col>
      <xdr:colOff>627423</xdr:colOff>
      <xdr:row>13</xdr:row>
      <xdr:rowOff>214490</xdr:rowOff>
    </xdr:to>
    <xdr:pic macro="'MoveRowUp(4)'">
      <xdr:nvPicPr>
        <xdr:cNvPr id="71" name="UpButton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533" y="4255574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724662</xdr:colOff>
      <xdr:row>13</xdr:row>
      <xdr:rowOff>103528</xdr:rowOff>
    </xdr:from>
    <xdr:to>
      <xdr:col>3</xdr:col>
      <xdr:colOff>932219</xdr:colOff>
      <xdr:row>13</xdr:row>
      <xdr:rowOff>225222</xdr:rowOff>
    </xdr:to>
    <xdr:pic macro="'MoveRowDown(4)'">
      <xdr:nvPicPr>
        <xdr:cNvPr id="72" name="DownButton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76329" y="4266306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1043438</xdr:colOff>
      <xdr:row>20</xdr:row>
      <xdr:rowOff>74715</xdr:rowOff>
    </xdr:from>
    <xdr:to>
      <xdr:col>3</xdr:col>
      <xdr:colOff>1224638</xdr:colOff>
      <xdr:row>20</xdr:row>
      <xdr:rowOff>248563</xdr:rowOff>
    </xdr:to>
    <xdr:pic macro="'InsertRow &quot;&quot;, 5'">
      <xdr:nvPicPr>
        <xdr:cNvPr id="74" name="AddButton2" descr="Add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95105" y="5535715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1318874</xdr:colOff>
      <xdr:row>20</xdr:row>
      <xdr:rowOff>74715</xdr:rowOff>
    </xdr:from>
    <xdr:to>
      <xdr:col>3</xdr:col>
      <xdr:colOff>1500074</xdr:colOff>
      <xdr:row>20</xdr:row>
      <xdr:rowOff>248563</xdr:rowOff>
    </xdr:to>
    <xdr:pic macro="'DeleteRow &quot;&quot;, 5'">
      <xdr:nvPicPr>
        <xdr:cNvPr id="75" name="DeleteButton2" descr="Garbage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4070541" y="5535715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126999</xdr:colOff>
      <xdr:row>20</xdr:row>
      <xdr:rowOff>71395</xdr:rowOff>
    </xdr:from>
    <xdr:to>
      <xdr:col>3</xdr:col>
      <xdr:colOff>308199</xdr:colOff>
      <xdr:row>20</xdr:row>
      <xdr:rowOff>252595</xdr:rowOff>
    </xdr:to>
    <xdr:pic macro="'FootnoteToggle(5)'">
      <xdr:nvPicPr>
        <xdr:cNvPr id="76" name="LinkButton2" descr="Transfer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rcRect/>
        <a:stretch/>
      </xdr:blipFill>
      <xdr:spPr>
        <a:xfrm>
          <a:off x="2878666" y="5532395"/>
          <a:ext cx="181200" cy="1812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419866</xdr:colOff>
      <xdr:row>20</xdr:row>
      <xdr:rowOff>92796</xdr:rowOff>
    </xdr:from>
    <xdr:to>
      <xdr:col>3</xdr:col>
      <xdr:colOff>627423</xdr:colOff>
      <xdr:row>20</xdr:row>
      <xdr:rowOff>214490</xdr:rowOff>
    </xdr:to>
    <xdr:pic macro="'MoveRowUp(5)'">
      <xdr:nvPicPr>
        <xdr:cNvPr id="77" name="UpButton2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533" y="5553796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724662</xdr:colOff>
      <xdr:row>20</xdr:row>
      <xdr:rowOff>103528</xdr:rowOff>
    </xdr:from>
    <xdr:to>
      <xdr:col>3</xdr:col>
      <xdr:colOff>932219</xdr:colOff>
      <xdr:row>20</xdr:row>
      <xdr:rowOff>225222</xdr:rowOff>
    </xdr:to>
    <xdr:pic macro="'MoveRowDown(5)'">
      <xdr:nvPicPr>
        <xdr:cNvPr id="78" name="DownButton2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76329" y="5564528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1043438</xdr:colOff>
      <xdr:row>48</xdr:row>
      <xdr:rowOff>74715</xdr:rowOff>
    </xdr:from>
    <xdr:to>
      <xdr:col>3</xdr:col>
      <xdr:colOff>1224638</xdr:colOff>
      <xdr:row>48</xdr:row>
      <xdr:rowOff>248563</xdr:rowOff>
    </xdr:to>
    <xdr:pic macro="'InsertRow &quot;&quot;, 9'">
      <xdr:nvPicPr>
        <xdr:cNvPr id="45" name="AddButton6" descr="Add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95105" y="9430382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1318874</xdr:colOff>
      <xdr:row>48</xdr:row>
      <xdr:rowOff>74715</xdr:rowOff>
    </xdr:from>
    <xdr:to>
      <xdr:col>3</xdr:col>
      <xdr:colOff>1500074</xdr:colOff>
      <xdr:row>48</xdr:row>
      <xdr:rowOff>248563</xdr:rowOff>
    </xdr:to>
    <xdr:pic macro="'DeleteRow &quot;&quot;, 9'">
      <xdr:nvPicPr>
        <xdr:cNvPr id="46" name="DeleteButton6" descr="Garbage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4070541" y="9430382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126999</xdr:colOff>
      <xdr:row>48</xdr:row>
      <xdr:rowOff>71395</xdr:rowOff>
    </xdr:from>
    <xdr:to>
      <xdr:col>3</xdr:col>
      <xdr:colOff>308199</xdr:colOff>
      <xdr:row>48</xdr:row>
      <xdr:rowOff>252595</xdr:rowOff>
    </xdr:to>
    <xdr:pic macro="'FootnoteToggle(9)'">
      <xdr:nvPicPr>
        <xdr:cNvPr id="47" name="LinkButton6" descr="Transfer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rcRect/>
        <a:stretch/>
      </xdr:blipFill>
      <xdr:spPr>
        <a:xfrm>
          <a:off x="2878666" y="9427062"/>
          <a:ext cx="181200" cy="1812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419866</xdr:colOff>
      <xdr:row>48</xdr:row>
      <xdr:rowOff>92796</xdr:rowOff>
    </xdr:from>
    <xdr:to>
      <xdr:col>3</xdr:col>
      <xdr:colOff>627423</xdr:colOff>
      <xdr:row>48</xdr:row>
      <xdr:rowOff>214490</xdr:rowOff>
    </xdr:to>
    <xdr:pic macro="'MoveRowUp(9)'">
      <xdr:nvPicPr>
        <xdr:cNvPr id="48" name="UpButton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533" y="9448463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724662</xdr:colOff>
      <xdr:row>48</xdr:row>
      <xdr:rowOff>103528</xdr:rowOff>
    </xdr:from>
    <xdr:to>
      <xdr:col>3</xdr:col>
      <xdr:colOff>932219</xdr:colOff>
      <xdr:row>48</xdr:row>
      <xdr:rowOff>225222</xdr:rowOff>
    </xdr:to>
    <xdr:pic macro="'MoveRowDown(9)'">
      <xdr:nvPicPr>
        <xdr:cNvPr id="49" name="DownButton6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76329" y="9459195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7</xdr:col>
      <xdr:colOff>704147</xdr:colOff>
      <xdr:row>7</xdr:row>
      <xdr:rowOff>203200</xdr:rowOff>
    </xdr:from>
    <xdr:to>
      <xdr:col>7</xdr:col>
      <xdr:colOff>905315</xdr:colOff>
      <xdr:row>7</xdr:row>
      <xdr:rowOff>267208</xdr:rowOff>
    </xdr:to>
    <xdr:pic macro="'ToggleEqPay(True)'">
      <xdr:nvPicPr>
        <xdr:cNvPr id="53" name="EqSummary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816060" y="2745176"/>
          <a:ext cx="64008" cy="20116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88900</xdr:colOff>
      <xdr:row>6</xdr:row>
      <xdr:rowOff>266700</xdr:rowOff>
    </xdr:from>
    <xdr:to>
      <xdr:col>3</xdr:col>
      <xdr:colOff>271780</xdr:colOff>
      <xdr:row>7</xdr:row>
      <xdr:rowOff>93980</xdr:rowOff>
    </xdr:to>
    <xdr:pic macro="[0]!ResizeItem">
      <xdr:nvPicPr>
        <xdr:cNvPr id="57" name="ResizeItem" descr="Play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rcRect/>
        <a:stretch/>
      </xdr:blipFill>
      <xdr:spPr>
        <a:xfrm>
          <a:off x="2844800" y="2730500"/>
          <a:ext cx="182880" cy="18288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1282700</xdr:colOff>
      <xdr:row>10</xdr:row>
      <xdr:rowOff>50800</xdr:rowOff>
    </xdr:from>
    <xdr:to>
      <xdr:col>3</xdr:col>
      <xdr:colOff>1511300</xdr:colOff>
      <xdr:row>10</xdr:row>
      <xdr:rowOff>279400</xdr:rowOff>
    </xdr:to>
    <xdr:pic macro="[0]!sortPossession">
      <xdr:nvPicPr>
        <xdr:cNvPr id="58" name="SortPossession" descr="Play" hidden="1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rcRect/>
        <a:stretch/>
      </xdr:blipFill>
      <xdr:spPr>
        <a:xfrm rot="5400000">
          <a:off x="4038600" y="3314700"/>
          <a:ext cx="228600" cy="228600"/>
        </a:xfrm>
        <a:prstGeom prst="rect">
          <a:avLst/>
        </a:prstGeom>
      </xdr:spPr>
    </xdr:pic>
    <xdr:clientData fPrintsWithSheet="0"/>
  </xdr:twoCellAnchor>
  <xdr:twoCellAnchor>
    <xdr:from>
      <xdr:col>4</xdr:col>
      <xdr:colOff>1993900</xdr:colOff>
      <xdr:row>10</xdr:row>
      <xdr:rowOff>50800</xdr:rowOff>
    </xdr:from>
    <xdr:to>
      <xdr:col>4</xdr:col>
      <xdr:colOff>2222500</xdr:colOff>
      <xdr:row>10</xdr:row>
      <xdr:rowOff>279400</xdr:rowOff>
    </xdr:to>
    <xdr:pic macro="[0]!SortItem">
      <xdr:nvPicPr>
        <xdr:cNvPr id="59" name="SortItem" descr="Play" hidden="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rcRect/>
        <a:stretch/>
      </xdr:blipFill>
      <xdr:spPr>
        <a:xfrm rot="-60000">
          <a:off x="6337300" y="3314700"/>
          <a:ext cx="228600" cy="2286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1320800</xdr:colOff>
      <xdr:row>10</xdr:row>
      <xdr:rowOff>88900</xdr:rowOff>
    </xdr:from>
    <xdr:to>
      <xdr:col>3</xdr:col>
      <xdr:colOff>1504950</xdr:colOff>
      <xdr:row>10</xdr:row>
      <xdr:rowOff>273050</xdr:rowOff>
    </xdr:to>
    <xdr:pic macro="[0]!sortPossession">
      <xdr:nvPicPr>
        <xdr:cNvPr id="62" name="SortPossessionNone" descr="Stop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rcRect/>
        <a:stretch/>
      </xdr:blipFill>
      <xdr:spPr>
        <a:xfrm>
          <a:off x="4076700" y="3175000"/>
          <a:ext cx="184150" cy="184150"/>
        </a:xfrm>
        <a:prstGeom prst="rect">
          <a:avLst/>
        </a:prstGeom>
      </xdr:spPr>
    </xdr:pic>
    <xdr:clientData fPrintsWithSheet="0"/>
  </xdr:twoCellAnchor>
  <xdr:twoCellAnchor>
    <xdr:from>
      <xdr:col>4</xdr:col>
      <xdr:colOff>2019300</xdr:colOff>
      <xdr:row>10</xdr:row>
      <xdr:rowOff>88900</xdr:rowOff>
    </xdr:from>
    <xdr:to>
      <xdr:col>4</xdr:col>
      <xdr:colOff>2203450</xdr:colOff>
      <xdr:row>10</xdr:row>
      <xdr:rowOff>273050</xdr:rowOff>
    </xdr:to>
    <xdr:pic macro="[0]!SortItem">
      <xdr:nvPicPr>
        <xdr:cNvPr id="73" name="SortItemNone" descr="Stop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/>
      </xdr:blipFill>
      <xdr:spPr>
        <a:xfrm>
          <a:off x="6362700" y="3352800"/>
          <a:ext cx="184150" cy="18415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139700</xdr:colOff>
      <xdr:row>5</xdr:row>
      <xdr:rowOff>304800</xdr:rowOff>
    </xdr:from>
    <xdr:to>
      <xdr:col>1</xdr:col>
      <xdr:colOff>322580</xdr:colOff>
      <xdr:row>5</xdr:row>
      <xdr:rowOff>487680</xdr:rowOff>
    </xdr:to>
    <xdr:pic macro="[0]!LockOn">
      <xdr:nvPicPr>
        <xdr:cNvPr id="51" name="LockBack" descr="Stop" hidden="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9"/>
            </a:ext>
          </a:extLst>
        </a:blip>
        <a:srcRect/>
        <a:stretch/>
      </xdr:blipFill>
      <xdr:spPr>
        <a:xfrm>
          <a:off x="508000" y="2006600"/>
          <a:ext cx="182880" cy="18288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520700</xdr:colOff>
      <xdr:row>5</xdr:row>
      <xdr:rowOff>304800</xdr:rowOff>
    </xdr:from>
    <xdr:to>
      <xdr:col>1</xdr:col>
      <xdr:colOff>694667</xdr:colOff>
      <xdr:row>5</xdr:row>
      <xdr:rowOff>487680</xdr:rowOff>
    </xdr:to>
    <xdr:pic macro="[0]!LockOff">
      <xdr:nvPicPr>
        <xdr:cNvPr id="52" name="UnlockBack" descr="Stop" hidden="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1"/>
            </a:ext>
          </a:extLst>
        </a:blip>
        <a:srcRect/>
        <a:stretch/>
      </xdr:blipFill>
      <xdr:spPr>
        <a:xfrm>
          <a:off x="889000" y="2006600"/>
          <a:ext cx="173967" cy="18288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177800</xdr:colOff>
      <xdr:row>5</xdr:row>
      <xdr:rowOff>342900</xdr:rowOff>
    </xdr:from>
    <xdr:to>
      <xdr:col>1</xdr:col>
      <xdr:colOff>360680</xdr:colOff>
      <xdr:row>5</xdr:row>
      <xdr:rowOff>525780</xdr:rowOff>
    </xdr:to>
    <xdr:pic macro="[0]!LockOn">
      <xdr:nvPicPr>
        <xdr:cNvPr id="50" name="LockFront" descr="Stop" hidden="1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9"/>
            </a:ext>
          </a:extLst>
        </a:blip>
        <a:srcRect/>
        <a:stretch/>
      </xdr:blipFill>
      <xdr:spPr>
        <a:xfrm>
          <a:off x="546100" y="2044700"/>
          <a:ext cx="182880" cy="18288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558800</xdr:colOff>
      <xdr:row>5</xdr:row>
      <xdr:rowOff>342900</xdr:rowOff>
    </xdr:from>
    <xdr:to>
      <xdr:col>1</xdr:col>
      <xdr:colOff>737224</xdr:colOff>
      <xdr:row>5</xdr:row>
      <xdr:rowOff>525780</xdr:rowOff>
    </xdr:to>
    <xdr:pic macro="[0]!LockOff">
      <xdr:nvPicPr>
        <xdr:cNvPr id="55" name="UnlockFront" descr="Stop" hidden="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3"/>
            </a:ext>
          </a:extLst>
        </a:blip>
        <a:srcRect/>
        <a:stretch/>
      </xdr:blipFill>
      <xdr:spPr>
        <a:xfrm>
          <a:off x="927100" y="2044700"/>
          <a:ext cx="178424" cy="18288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504825</xdr:colOff>
          <xdr:row>5</xdr:row>
          <xdr:rowOff>485775</xdr:rowOff>
        </xdr:from>
        <xdr:to>
          <xdr:col>1</xdr:col>
          <xdr:colOff>1171575</xdr:colOff>
          <xdr:row>5</xdr:row>
          <xdr:rowOff>685800</xdr:rowOff>
        </xdr:to>
        <xdr:sp macro="" textlink="">
          <xdr:nvSpPr>
            <xdr:cNvPr id="4098" name="LocksLabel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Lock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3</xdr:col>
      <xdr:colOff>1227649</xdr:colOff>
      <xdr:row>5</xdr:row>
      <xdr:rowOff>437442</xdr:rowOff>
    </xdr:from>
    <xdr:to>
      <xdr:col>3</xdr:col>
      <xdr:colOff>1533847</xdr:colOff>
      <xdr:row>5</xdr:row>
      <xdr:rowOff>737642</xdr:rowOff>
    </xdr:to>
    <xdr:pic macro="[0]!RowMove">
      <xdr:nvPicPr>
        <xdr:cNvPr id="60" name="MoveIcon" descr="Back RTL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5"/>
            </a:ext>
          </a:extLst>
        </a:blip>
        <a:stretch>
          <a:fillRect/>
        </a:stretch>
      </xdr:blipFill>
      <xdr:spPr>
        <a:xfrm>
          <a:off x="3979316" y="1989664"/>
          <a:ext cx="306198" cy="30020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5</xdr:row>
          <xdr:rowOff>466725</xdr:rowOff>
        </xdr:from>
        <xdr:to>
          <xdr:col>4</xdr:col>
          <xdr:colOff>647700</xdr:colOff>
          <xdr:row>5</xdr:row>
          <xdr:rowOff>676275</xdr:rowOff>
        </xdr:to>
        <xdr:sp macro="" textlink="">
          <xdr:nvSpPr>
            <xdr:cNvPr id="4099" name="MoveLabel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Move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3</xdr:col>
      <xdr:colOff>86016</xdr:colOff>
      <xdr:row>5</xdr:row>
      <xdr:rowOff>437374</xdr:rowOff>
    </xdr:from>
    <xdr:to>
      <xdr:col>3</xdr:col>
      <xdr:colOff>347013</xdr:colOff>
      <xdr:row>5</xdr:row>
      <xdr:rowOff>692089</xdr:rowOff>
    </xdr:to>
    <xdr:pic macro="'PrintCompressed(3)'">
      <xdr:nvPicPr>
        <xdr:cNvPr id="82" name="PrintIcon" descr="Fax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7"/>
            </a:ext>
          </a:extLst>
        </a:blip>
        <a:stretch>
          <a:fillRect/>
        </a:stretch>
      </xdr:blipFill>
      <xdr:spPr>
        <a:xfrm>
          <a:off x="2837683" y="1989596"/>
          <a:ext cx="260997" cy="254715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457200</xdr:colOff>
          <xdr:row>5</xdr:row>
          <xdr:rowOff>485775</xdr:rowOff>
        </xdr:from>
        <xdr:to>
          <xdr:col>3</xdr:col>
          <xdr:colOff>1114425</xdr:colOff>
          <xdr:row>5</xdr:row>
          <xdr:rowOff>685800</xdr:rowOff>
        </xdr:to>
        <xdr:sp macro="" textlink="">
          <xdr:nvSpPr>
            <xdr:cNvPr id="4100" name="PrintLabel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4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1</xdr:col>
      <xdr:colOff>1312342</xdr:colOff>
      <xdr:row>5</xdr:row>
      <xdr:rowOff>437442</xdr:rowOff>
    </xdr:from>
    <xdr:to>
      <xdr:col>1</xdr:col>
      <xdr:colOff>1586662</xdr:colOff>
      <xdr:row>5</xdr:row>
      <xdr:rowOff>711762</xdr:rowOff>
    </xdr:to>
    <xdr:pic macro="[0]!RoleHyperlink">
      <xdr:nvPicPr>
        <xdr:cNvPr id="3" name="RoleIcon" descr="User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9"/>
            </a:ext>
          </a:extLst>
        </a:blip>
        <a:stretch>
          <a:fillRect/>
        </a:stretch>
      </xdr:blipFill>
      <xdr:spPr>
        <a:xfrm>
          <a:off x="1679231" y="1989664"/>
          <a:ext cx="274320" cy="27432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1647825</xdr:colOff>
          <xdr:row>5</xdr:row>
          <xdr:rowOff>485775</xdr:rowOff>
        </xdr:from>
        <xdr:to>
          <xdr:col>2</xdr:col>
          <xdr:colOff>9525</xdr:colOff>
          <xdr:row>5</xdr:row>
          <xdr:rowOff>685800</xdr:rowOff>
        </xdr:to>
        <xdr:sp macro="" textlink="">
          <xdr:nvSpPr>
            <xdr:cNvPr id="4101" name="RoleLabel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4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Role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141112</xdr:colOff>
      <xdr:row>10</xdr:row>
      <xdr:rowOff>56443</xdr:rowOff>
    </xdr:from>
    <xdr:to>
      <xdr:col>1</xdr:col>
      <xdr:colOff>395112</xdr:colOff>
      <xdr:row>10</xdr:row>
      <xdr:rowOff>323143</xdr:rowOff>
    </xdr:to>
    <xdr:pic macro="[0]!RowNumbers">
      <xdr:nvPicPr>
        <xdr:cNvPr id="5" name="RowI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8001" y="3301999"/>
          <a:ext cx="254000" cy="266700"/>
        </a:xfrm>
        <a:prstGeom prst="rect">
          <a:avLst/>
        </a:prstGeom>
      </xdr:spPr>
    </xdr:pic>
    <xdr:clientData fPrintsWithSheet="0"/>
  </xdr:twoCellAnchor>
  <xdr:twoCellAnchor editAs="absolute">
    <xdr:from>
      <xdr:col>1</xdr:col>
      <xdr:colOff>155221</xdr:colOff>
      <xdr:row>5</xdr:row>
      <xdr:rowOff>437441</xdr:rowOff>
    </xdr:from>
    <xdr:to>
      <xdr:col>1</xdr:col>
      <xdr:colOff>429541</xdr:colOff>
      <xdr:row>5</xdr:row>
      <xdr:rowOff>711761</xdr:rowOff>
    </xdr:to>
    <xdr:pic macro="[0]!TableLockToggle">
      <xdr:nvPicPr>
        <xdr:cNvPr id="79" name="Locked" descr="Lock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2"/>
            </a:ext>
          </a:extLst>
        </a:blip>
        <a:stretch>
          <a:fillRect/>
        </a:stretch>
      </xdr:blipFill>
      <xdr:spPr>
        <a:xfrm>
          <a:off x="522110" y="1989663"/>
          <a:ext cx="274320" cy="274320"/>
        </a:xfrm>
        <a:prstGeom prst="rect">
          <a:avLst/>
        </a:prstGeom>
      </xdr:spPr>
    </xdr:pic>
    <xdr:clientData fPrintsWithSheet="0"/>
  </xdr:twoCellAnchor>
  <xdr:twoCellAnchor>
    <xdr:from>
      <xdr:col>4</xdr:col>
      <xdr:colOff>965211</xdr:colOff>
      <xdr:row>34</xdr:row>
      <xdr:rowOff>141103</xdr:rowOff>
    </xdr:from>
    <xdr:to>
      <xdr:col>4</xdr:col>
      <xdr:colOff>1148091</xdr:colOff>
      <xdr:row>34</xdr:row>
      <xdr:rowOff>243829</xdr:rowOff>
    </xdr:to>
    <xdr:pic macro="'EqButton_Toggle(7)'">
      <xdr:nvPicPr>
        <xdr:cNvPr id="80" name="EqSubtotal4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1433" y="11091325"/>
          <a:ext cx="182880" cy="102726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1043438</xdr:colOff>
      <xdr:row>34</xdr:row>
      <xdr:rowOff>74715</xdr:rowOff>
    </xdr:from>
    <xdr:to>
      <xdr:col>3</xdr:col>
      <xdr:colOff>1224638</xdr:colOff>
      <xdr:row>34</xdr:row>
      <xdr:rowOff>248563</xdr:rowOff>
    </xdr:to>
    <xdr:pic macro="'InsertRow &quot;&quot;, 7'">
      <xdr:nvPicPr>
        <xdr:cNvPr id="83" name="AddButton4" descr="Add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95105" y="11024937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1318874</xdr:colOff>
      <xdr:row>34</xdr:row>
      <xdr:rowOff>74715</xdr:rowOff>
    </xdr:from>
    <xdr:to>
      <xdr:col>3</xdr:col>
      <xdr:colOff>1500074</xdr:colOff>
      <xdr:row>34</xdr:row>
      <xdr:rowOff>248563</xdr:rowOff>
    </xdr:to>
    <xdr:pic macro="'DeleteRow &quot;&quot;, 7'">
      <xdr:nvPicPr>
        <xdr:cNvPr id="84" name="DeleteButton4" descr="Garbage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4070541" y="11024937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126999</xdr:colOff>
      <xdr:row>34</xdr:row>
      <xdr:rowOff>71395</xdr:rowOff>
    </xdr:from>
    <xdr:to>
      <xdr:col>3</xdr:col>
      <xdr:colOff>308199</xdr:colOff>
      <xdr:row>34</xdr:row>
      <xdr:rowOff>252595</xdr:rowOff>
    </xdr:to>
    <xdr:pic macro="'FootnoteToggle(7)'">
      <xdr:nvPicPr>
        <xdr:cNvPr id="85" name="LinkButton4" descr="Transfer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rcRect/>
        <a:stretch/>
      </xdr:blipFill>
      <xdr:spPr>
        <a:xfrm>
          <a:off x="2878666" y="11021617"/>
          <a:ext cx="181200" cy="1812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419866</xdr:colOff>
      <xdr:row>34</xdr:row>
      <xdr:rowOff>92796</xdr:rowOff>
    </xdr:from>
    <xdr:to>
      <xdr:col>3</xdr:col>
      <xdr:colOff>627423</xdr:colOff>
      <xdr:row>34</xdr:row>
      <xdr:rowOff>214490</xdr:rowOff>
    </xdr:to>
    <xdr:pic macro="'MoveRowUp(7)'">
      <xdr:nvPicPr>
        <xdr:cNvPr id="86" name="UpButton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533" y="11043018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724662</xdr:colOff>
      <xdr:row>34</xdr:row>
      <xdr:rowOff>103528</xdr:rowOff>
    </xdr:from>
    <xdr:to>
      <xdr:col>3</xdr:col>
      <xdr:colOff>932219</xdr:colOff>
      <xdr:row>34</xdr:row>
      <xdr:rowOff>225222</xdr:rowOff>
    </xdr:to>
    <xdr:pic macro="'MoveRowDown(7)'">
      <xdr:nvPicPr>
        <xdr:cNvPr id="87" name="DownButton4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76329" y="11053750"/>
          <a:ext cx="207557" cy="121694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152400</xdr:colOff>
          <xdr:row>5</xdr:row>
          <xdr:rowOff>466725</xdr:rowOff>
        </xdr:from>
        <xdr:to>
          <xdr:col>6</xdr:col>
          <xdr:colOff>809625</xdr:colOff>
          <xdr:row>5</xdr:row>
          <xdr:rowOff>676275</xdr:rowOff>
        </xdr:to>
        <xdr:sp macro="" textlink="">
          <xdr:nvSpPr>
            <xdr:cNvPr id="4104" name="Label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4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Review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4</xdr:col>
      <xdr:colOff>2225531</xdr:colOff>
      <xdr:row>5</xdr:row>
      <xdr:rowOff>451556</xdr:rowOff>
    </xdr:from>
    <xdr:to>
      <xdr:col>6</xdr:col>
      <xdr:colOff>67700</xdr:colOff>
      <xdr:row>5</xdr:row>
      <xdr:rowOff>680156</xdr:rowOff>
    </xdr:to>
    <xdr:pic macro="[0]!Review">
      <xdr:nvPicPr>
        <xdr:cNvPr id="89" name="Graphic 88" descr="Scales of justice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4"/>
            </a:ext>
          </a:extLst>
        </a:blip>
        <a:stretch>
          <a:fillRect/>
        </a:stretch>
      </xdr:blipFill>
      <xdr:spPr>
        <a:xfrm>
          <a:off x="6571753" y="2003778"/>
          <a:ext cx="226947" cy="22860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1190625</xdr:colOff>
          <xdr:row>5</xdr:row>
          <xdr:rowOff>466725</xdr:rowOff>
        </xdr:from>
        <xdr:to>
          <xdr:col>4</xdr:col>
          <xdr:colOff>1981200</xdr:colOff>
          <xdr:row>5</xdr:row>
          <xdr:rowOff>714375</xdr:rowOff>
        </xdr:to>
        <xdr:sp macro="" textlink="">
          <xdr:nvSpPr>
            <xdr:cNvPr id="4105" name="MergeLabel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4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Combine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4</xdr:col>
      <xdr:colOff>874886</xdr:colOff>
      <xdr:row>5</xdr:row>
      <xdr:rowOff>507601</xdr:rowOff>
    </xdr:from>
    <xdr:to>
      <xdr:col>4</xdr:col>
      <xdr:colOff>1058702</xdr:colOff>
      <xdr:row>5</xdr:row>
      <xdr:rowOff>644761</xdr:rowOff>
    </xdr:to>
    <xdr:sp macro="[0]!CombineRows" textlink="">
      <xdr:nvSpPr>
        <xdr:cNvPr id="90" name="Merge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/>
      </xdr:nvSpPr>
      <xdr:spPr>
        <a:xfrm rot="5400000">
          <a:off x="5244436" y="2036495"/>
          <a:ext cx="137160" cy="183816"/>
        </a:xfrm>
        <a:prstGeom prst="flowChartCollate">
          <a:avLst/>
        </a:prstGeom>
        <a:solidFill>
          <a:schemeClr val="bg1">
            <a:lumMod val="85000"/>
          </a:schemeClr>
        </a:solidFill>
        <a:ln w="63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959563</xdr:colOff>
      <xdr:row>17</xdr:row>
      <xdr:rowOff>142521</xdr:rowOff>
    </xdr:from>
    <xdr:to>
      <xdr:col>4</xdr:col>
      <xdr:colOff>1142443</xdr:colOff>
      <xdr:row>17</xdr:row>
      <xdr:rowOff>246661</xdr:rowOff>
    </xdr:to>
    <xdr:pic macro="'EqButton_Toggle(14)'">
      <xdr:nvPicPr>
        <xdr:cNvPr id="2" name="EqSubtotal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785" y="5166077"/>
          <a:ext cx="182880" cy="10414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1043438</xdr:colOff>
      <xdr:row>17</xdr:row>
      <xdr:rowOff>74715</xdr:rowOff>
    </xdr:from>
    <xdr:to>
      <xdr:col>3</xdr:col>
      <xdr:colOff>1224638</xdr:colOff>
      <xdr:row>17</xdr:row>
      <xdr:rowOff>248563</xdr:rowOff>
    </xdr:to>
    <xdr:pic macro="'InsertRow &quot;&quot;, 14'">
      <xdr:nvPicPr>
        <xdr:cNvPr id="34" name="AddButton1" descr="Add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795105" y="5281715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1318874</xdr:colOff>
      <xdr:row>17</xdr:row>
      <xdr:rowOff>74715</xdr:rowOff>
    </xdr:from>
    <xdr:to>
      <xdr:col>3</xdr:col>
      <xdr:colOff>1500074</xdr:colOff>
      <xdr:row>17</xdr:row>
      <xdr:rowOff>248563</xdr:rowOff>
    </xdr:to>
    <xdr:pic macro="'DeleteRow &quot;&quot;, 14'">
      <xdr:nvPicPr>
        <xdr:cNvPr id="35" name="DeleteButton1" descr="Garbage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/>
        <a:stretch/>
      </xdr:blipFill>
      <xdr:spPr>
        <a:xfrm>
          <a:off x="4070541" y="5281715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126999</xdr:colOff>
      <xdr:row>17</xdr:row>
      <xdr:rowOff>71395</xdr:rowOff>
    </xdr:from>
    <xdr:to>
      <xdr:col>3</xdr:col>
      <xdr:colOff>308199</xdr:colOff>
      <xdr:row>17</xdr:row>
      <xdr:rowOff>252595</xdr:rowOff>
    </xdr:to>
    <xdr:pic macro="'FootnoteToggle(14)'">
      <xdr:nvPicPr>
        <xdr:cNvPr id="36" name="LinkButton1" descr="Transfer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2878666" y="5278395"/>
          <a:ext cx="181200" cy="1812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419866</xdr:colOff>
      <xdr:row>17</xdr:row>
      <xdr:rowOff>92796</xdr:rowOff>
    </xdr:from>
    <xdr:to>
      <xdr:col>3</xdr:col>
      <xdr:colOff>627423</xdr:colOff>
      <xdr:row>17</xdr:row>
      <xdr:rowOff>214490</xdr:rowOff>
    </xdr:to>
    <xdr:pic macro="'MoveRowUp(14)'">
      <xdr:nvPicPr>
        <xdr:cNvPr id="37" name="UpButton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533" y="5299796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724662</xdr:colOff>
      <xdr:row>17</xdr:row>
      <xdr:rowOff>103528</xdr:rowOff>
    </xdr:from>
    <xdr:to>
      <xdr:col>3</xdr:col>
      <xdr:colOff>932219</xdr:colOff>
      <xdr:row>17</xdr:row>
      <xdr:rowOff>225222</xdr:rowOff>
    </xdr:to>
    <xdr:pic macro="'MoveRowDown(14)'">
      <xdr:nvPicPr>
        <xdr:cNvPr id="38" name="DownButton1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76329" y="5310528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7</xdr:col>
      <xdr:colOff>705558</xdr:colOff>
      <xdr:row>7</xdr:row>
      <xdr:rowOff>197554</xdr:rowOff>
    </xdr:from>
    <xdr:to>
      <xdr:col>7</xdr:col>
      <xdr:colOff>906726</xdr:colOff>
      <xdr:row>7</xdr:row>
      <xdr:rowOff>261562</xdr:rowOff>
    </xdr:to>
    <xdr:pic macro="'ToggleEqPay(True)'">
      <xdr:nvPicPr>
        <xdr:cNvPr id="15" name="EqSummary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817471" y="2739530"/>
          <a:ext cx="64008" cy="201168"/>
        </a:xfrm>
        <a:prstGeom prst="rect">
          <a:avLst/>
        </a:prstGeom>
      </xdr:spPr>
    </xdr:pic>
    <xdr:clientData fPrintsWithSheet="0"/>
  </xdr:twoCellAnchor>
  <xdr:twoCellAnchor>
    <xdr:from>
      <xdr:col>1</xdr:col>
      <xdr:colOff>141111</xdr:colOff>
      <xdr:row>5</xdr:row>
      <xdr:rowOff>327378</xdr:rowOff>
    </xdr:from>
    <xdr:to>
      <xdr:col>1</xdr:col>
      <xdr:colOff>323991</xdr:colOff>
      <xdr:row>5</xdr:row>
      <xdr:rowOff>510258</xdr:rowOff>
    </xdr:to>
    <xdr:pic macro="[0]!LockOn">
      <xdr:nvPicPr>
        <xdr:cNvPr id="16" name="LockBack" descr="Stop" hidden="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rcRect/>
        <a:stretch/>
      </xdr:blipFill>
      <xdr:spPr>
        <a:xfrm>
          <a:off x="508000" y="2006600"/>
          <a:ext cx="182880" cy="18288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522111</xdr:colOff>
      <xdr:row>5</xdr:row>
      <xdr:rowOff>327378</xdr:rowOff>
    </xdr:from>
    <xdr:to>
      <xdr:col>1</xdr:col>
      <xdr:colOff>693108</xdr:colOff>
      <xdr:row>5</xdr:row>
      <xdr:rowOff>510258</xdr:rowOff>
    </xdr:to>
    <xdr:pic macro="[0]!LockOff">
      <xdr:nvPicPr>
        <xdr:cNvPr id="17" name="UnlockBack" descr="Stop" hidden="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rcRect/>
        <a:stretch/>
      </xdr:blipFill>
      <xdr:spPr>
        <a:xfrm>
          <a:off x="889000" y="2006600"/>
          <a:ext cx="170997" cy="18288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179211</xdr:colOff>
      <xdr:row>5</xdr:row>
      <xdr:rowOff>365478</xdr:rowOff>
    </xdr:from>
    <xdr:to>
      <xdr:col>1</xdr:col>
      <xdr:colOff>362091</xdr:colOff>
      <xdr:row>5</xdr:row>
      <xdr:rowOff>548358</xdr:rowOff>
    </xdr:to>
    <xdr:pic macro="[0]!LockOn">
      <xdr:nvPicPr>
        <xdr:cNvPr id="12" name="LockFront" descr="Stop" hidden="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rcRect/>
        <a:stretch/>
      </xdr:blipFill>
      <xdr:spPr>
        <a:xfrm>
          <a:off x="546100" y="2044700"/>
          <a:ext cx="182880" cy="18288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560211</xdr:colOff>
      <xdr:row>5</xdr:row>
      <xdr:rowOff>365478</xdr:rowOff>
    </xdr:from>
    <xdr:to>
      <xdr:col>1</xdr:col>
      <xdr:colOff>734179</xdr:colOff>
      <xdr:row>5</xdr:row>
      <xdr:rowOff>548358</xdr:rowOff>
    </xdr:to>
    <xdr:pic macro="[0]!LockOff">
      <xdr:nvPicPr>
        <xdr:cNvPr id="14" name="UnlockFront" descr="Stop" hidden="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rcRect/>
        <a:stretch/>
      </xdr:blipFill>
      <xdr:spPr>
        <a:xfrm>
          <a:off x="927100" y="2044700"/>
          <a:ext cx="173968" cy="18288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93133</xdr:colOff>
      <xdr:row>6</xdr:row>
      <xdr:rowOff>289278</xdr:rowOff>
    </xdr:from>
    <xdr:to>
      <xdr:col>3</xdr:col>
      <xdr:colOff>276013</xdr:colOff>
      <xdr:row>7</xdr:row>
      <xdr:rowOff>116558</xdr:rowOff>
    </xdr:to>
    <xdr:pic macro="[0]!ResizeItem">
      <xdr:nvPicPr>
        <xdr:cNvPr id="19" name="ResizeItem" descr="Play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rcRect/>
        <a:stretch/>
      </xdr:blipFill>
      <xdr:spPr>
        <a:xfrm>
          <a:off x="2844800" y="2730500"/>
          <a:ext cx="182880" cy="18005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1286933</xdr:colOff>
      <xdr:row>10</xdr:row>
      <xdr:rowOff>74789</xdr:rowOff>
    </xdr:from>
    <xdr:to>
      <xdr:col>3</xdr:col>
      <xdr:colOff>1515533</xdr:colOff>
      <xdr:row>10</xdr:row>
      <xdr:rowOff>303389</xdr:rowOff>
    </xdr:to>
    <xdr:pic macro="[0]!sortPossession">
      <xdr:nvPicPr>
        <xdr:cNvPr id="20" name="SortPossession" descr="Play" hidden="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9"/>
            </a:ext>
          </a:extLst>
        </a:blip>
        <a:srcRect/>
        <a:stretch/>
      </xdr:blipFill>
      <xdr:spPr>
        <a:xfrm rot="5400000">
          <a:off x="4042833" y="3160889"/>
          <a:ext cx="228600" cy="228600"/>
        </a:xfrm>
        <a:prstGeom prst="rect">
          <a:avLst/>
        </a:prstGeom>
      </xdr:spPr>
    </xdr:pic>
    <xdr:clientData fPrintsWithSheet="0"/>
  </xdr:twoCellAnchor>
  <xdr:twoCellAnchor>
    <xdr:from>
      <xdr:col>4</xdr:col>
      <xdr:colOff>1991078</xdr:colOff>
      <xdr:row>10</xdr:row>
      <xdr:rowOff>69144</xdr:rowOff>
    </xdr:from>
    <xdr:to>
      <xdr:col>4</xdr:col>
      <xdr:colOff>2219678</xdr:colOff>
      <xdr:row>10</xdr:row>
      <xdr:rowOff>297744</xdr:rowOff>
    </xdr:to>
    <xdr:pic macro="[0]!SortItem">
      <xdr:nvPicPr>
        <xdr:cNvPr id="22" name="SortItem" descr="Play" hidden="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9"/>
            </a:ext>
          </a:extLst>
        </a:blip>
        <a:srcRect/>
        <a:stretch/>
      </xdr:blipFill>
      <xdr:spPr>
        <a:xfrm rot="16200000">
          <a:off x="6337300" y="3314700"/>
          <a:ext cx="228600" cy="2286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1325033</xdr:colOff>
      <xdr:row>10</xdr:row>
      <xdr:rowOff>112889</xdr:rowOff>
    </xdr:from>
    <xdr:to>
      <xdr:col>3</xdr:col>
      <xdr:colOff>1509183</xdr:colOff>
      <xdr:row>10</xdr:row>
      <xdr:rowOff>297039</xdr:rowOff>
    </xdr:to>
    <xdr:pic macro="[0]!sortPossession">
      <xdr:nvPicPr>
        <xdr:cNvPr id="25" name="SortPossessionNone" descr="Stop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1"/>
            </a:ext>
          </a:extLst>
        </a:blip>
        <a:srcRect/>
        <a:stretch/>
      </xdr:blipFill>
      <xdr:spPr>
        <a:xfrm>
          <a:off x="4076700" y="3175000"/>
          <a:ext cx="184150" cy="184150"/>
        </a:xfrm>
        <a:prstGeom prst="rect">
          <a:avLst/>
        </a:prstGeom>
      </xdr:spPr>
    </xdr:pic>
    <xdr:clientData fPrintsWithSheet="0"/>
  </xdr:twoCellAnchor>
  <xdr:twoCellAnchor>
    <xdr:from>
      <xdr:col>4</xdr:col>
      <xdr:colOff>2016478</xdr:colOff>
      <xdr:row>10</xdr:row>
      <xdr:rowOff>107244</xdr:rowOff>
    </xdr:from>
    <xdr:to>
      <xdr:col>4</xdr:col>
      <xdr:colOff>2200628</xdr:colOff>
      <xdr:row>10</xdr:row>
      <xdr:rowOff>291394</xdr:rowOff>
    </xdr:to>
    <xdr:pic macro="[0]!SortItem">
      <xdr:nvPicPr>
        <xdr:cNvPr id="26" name="SortItemNone" descr="Stop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1"/>
            </a:ext>
          </a:extLst>
        </a:blip>
        <a:srcRect/>
        <a:stretch/>
      </xdr:blipFill>
      <xdr:spPr>
        <a:xfrm>
          <a:off x="6362700" y="3352800"/>
          <a:ext cx="184150" cy="18415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504825</xdr:colOff>
          <xdr:row>5</xdr:row>
          <xdr:rowOff>485775</xdr:rowOff>
        </xdr:from>
        <xdr:to>
          <xdr:col>1</xdr:col>
          <xdr:colOff>1171575</xdr:colOff>
          <xdr:row>5</xdr:row>
          <xdr:rowOff>685800</xdr:rowOff>
        </xdr:to>
        <xdr:sp macro="" textlink="">
          <xdr:nvSpPr>
            <xdr:cNvPr id="5121" name="Label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Lock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141110</xdr:colOff>
      <xdr:row>10</xdr:row>
      <xdr:rowOff>56446</xdr:rowOff>
    </xdr:from>
    <xdr:to>
      <xdr:col>1</xdr:col>
      <xdr:colOff>395110</xdr:colOff>
      <xdr:row>10</xdr:row>
      <xdr:rowOff>323146</xdr:rowOff>
    </xdr:to>
    <xdr:pic macro="[0]!RowNumbers">
      <xdr:nvPicPr>
        <xdr:cNvPr id="27" name="RowID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7999" y="3302002"/>
          <a:ext cx="254000" cy="266700"/>
        </a:xfrm>
        <a:prstGeom prst="rect">
          <a:avLst/>
        </a:prstGeom>
      </xdr:spPr>
    </xdr:pic>
    <xdr:clientData fPrintsWithSheet="0"/>
  </xdr:twoCellAnchor>
  <xdr:twoCellAnchor editAs="absolute">
    <xdr:from>
      <xdr:col>3</xdr:col>
      <xdr:colOff>1227630</xdr:colOff>
      <xdr:row>5</xdr:row>
      <xdr:rowOff>437509</xdr:rowOff>
    </xdr:from>
    <xdr:to>
      <xdr:col>3</xdr:col>
      <xdr:colOff>1533828</xdr:colOff>
      <xdr:row>5</xdr:row>
      <xdr:rowOff>737709</xdr:rowOff>
    </xdr:to>
    <xdr:pic macro="[0]!RowMove">
      <xdr:nvPicPr>
        <xdr:cNvPr id="30" name="MoveIcon" descr="Back RTL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4"/>
            </a:ext>
          </a:extLst>
        </a:blip>
        <a:stretch>
          <a:fillRect/>
        </a:stretch>
      </xdr:blipFill>
      <xdr:spPr>
        <a:xfrm>
          <a:off x="3979297" y="1989731"/>
          <a:ext cx="306198" cy="30020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5</xdr:row>
          <xdr:rowOff>466725</xdr:rowOff>
        </xdr:from>
        <xdr:to>
          <xdr:col>4</xdr:col>
          <xdr:colOff>647700</xdr:colOff>
          <xdr:row>5</xdr:row>
          <xdr:rowOff>676275</xdr:rowOff>
        </xdr:to>
        <xdr:sp macro="" textlink="">
          <xdr:nvSpPr>
            <xdr:cNvPr id="5125" name="MoveLabel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5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Move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3</xdr:col>
      <xdr:colOff>85997</xdr:colOff>
      <xdr:row>5</xdr:row>
      <xdr:rowOff>437441</xdr:rowOff>
    </xdr:from>
    <xdr:to>
      <xdr:col>3</xdr:col>
      <xdr:colOff>346994</xdr:colOff>
      <xdr:row>5</xdr:row>
      <xdr:rowOff>692156</xdr:rowOff>
    </xdr:to>
    <xdr:pic macro="'PrintCompressed(3)'">
      <xdr:nvPicPr>
        <xdr:cNvPr id="31" name="PrintIcon" descr="Fax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6"/>
            </a:ext>
          </a:extLst>
        </a:blip>
        <a:stretch>
          <a:fillRect/>
        </a:stretch>
      </xdr:blipFill>
      <xdr:spPr>
        <a:xfrm>
          <a:off x="2837664" y="1989663"/>
          <a:ext cx="260997" cy="254715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457200</xdr:colOff>
          <xdr:row>5</xdr:row>
          <xdr:rowOff>485775</xdr:rowOff>
        </xdr:from>
        <xdr:to>
          <xdr:col>3</xdr:col>
          <xdr:colOff>1114425</xdr:colOff>
          <xdr:row>5</xdr:row>
          <xdr:rowOff>685800</xdr:rowOff>
        </xdr:to>
        <xdr:sp macro="" textlink="">
          <xdr:nvSpPr>
            <xdr:cNvPr id="5126" name="PrintLabel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5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1</xdr:col>
      <xdr:colOff>1312323</xdr:colOff>
      <xdr:row>5</xdr:row>
      <xdr:rowOff>437509</xdr:rowOff>
    </xdr:from>
    <xdr:to>
      <xdr:col>1</xdr:col>
      <xdr:colOff>1586643</xdr:colOff>
      <xdr:row>5</xdr:row>
      <xdr:rowOff>711829</xdr:rowOff>
    </xdr:to>
    <xdr:pic macro="[0]!RoleHyperlink">
      <xdr:nvPicPr>
        <xdr:cNvPr id="39" name="RoleIcon" descr="User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8"/>
            </a:ext>
          </a:extLst>
        </a:blip>
        <a:stretch>
          <a:fillRect/>
        </a:stretch>
      </xdr:blipFill>
      <xdr:spPr>
        <a:xfrm>
          <a:off x="1679212" y="1989731"/>
          <a:ext cx="274320" cy="27432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1647825</xdr:colOff>
          <xdr:row>5</xdr:row>
          <xdr:rowOff>485775</xdr:rowOff>
        </xdr:from>
        <xdr:to>
          <xdr:col>2</xdr:col>
          <xdr:colOff>9525</xdr:colOff>
          <xdr:row>5</xdr:row>
          <xdr:rowOff>685800</xdr:rowOff>
        </xdr:to>
        <xdr:sp macro="" textlink="">
          <xdr:nvSpPr>
            <xdr:cNvPr id="5127" name="RoleLabel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5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Role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1</xdr:col>
      <xdr:colOff>155221</xdr:colOff>
      <xdr:row>5</xdr:row>
      <xdr:rowOff>437441</xdr:rowOff>
    </xdr:from>
    <xdr:to>
      <xdr:col>1</xdr:col>
      <xdr:colOff>429541</xdr:colOff>
      <xdr:row>5</xdr:row>
      <xdr:rowOff>711761</xdr:rowOff>
    </xdr:to>
    <xdr:pic macro="[0]!TableLockToggle">
      <xdr:nvPicPr>
        <xdr:cNvPr id="28" name="Locked" descr="Lock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0"/>
            </a:ext>
          </a:extLst>
        </a:blip>
        <a:stretch>
          <a:fillRect/>
        </a:stretch>
      </xdr:blipFill>
      <xdr:spPr>
        <a:xfrm>
          <a:off x="522110" y="1989663"/>
          <a:ext cx="274320" cy="27432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142875</xdr:colOff>
          <xdr:row>5</xdr:row>
          <xdr:rowOff>466725</xdr:rowOff>
        </xdr:from>
        <xdr:to>
          <xdr:col>6</xdr:col>
          <xdr:colOff>800100</xdr:colOff>
          <xdr:row>5</xdr:row>
          <xdr:rowOff>676275</xdr:rowOff>
        </xdr:to>
        <xdr:sp macro="" textlink="">
          <xdr:nvSpPr>
            <xdr:cNvPr id="5134" name="Label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5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Review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4</xdr:col>
      <xdr:colOff>2225535</xdr:colOff>
      <xdr:row>5</xdr:row>
      <xdr:rowOff>451556</xdr:rowOff>
    </xdr:from>
    <xdr:to>
      <xdr:col>6</xdr:col>
      <xdr:colOff>67704</xdr:colOff>
      <xdr:row>5</xdr:row>
      <xdr:rowOff>680156</xdr:rowOff>
    </xdr:to>
    <xdr:pic macro="[0]!Review">
      <xdr:nvPicPr>
        <xdr:cNvPr id="44" name="Graphic 43" descr="Scales of justice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2"/>
            </a:ext>
          </a:extLst>
        </a:blip>
        <a:stretch>
          <a:fillRect/>
        </a:stretch>
      </xdr:blipFill>
      <xdr:spPr>
        <a:xfrm>
          <a:off x="6571757" y="2003778"/>
          <a:ext cx="226947" cy="22860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1190625</xdr:colOff>
          <xdr:row>5</xdr:row>
          <xdr:rowOff>466725</xdr:rowOff>
        </xdr:from>
        <xdr:to>
          <xdr:col>4</xdr:col>
          <xdr:colOff>1981200</xdr:colOff>
          <xdr:row>5</xdr:row>
          <xdr:rowOff>714375</xdr:rowOff>
        </xdr:to>
        <xdr:sp macro="" textlink="">
          <xdr:nvSpPr>
            <xdr:cNvPr id="5135" name="MergeLabel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5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Combine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4</xdr:col>
      <xdr:colOff>874890</xdr:colOff>
      <xdr:row>5</xdr:row>
      <xdr:rowOff>507601</xdr:rowOff>
    </xdr:from>
    <xdr:to>
      <xdr:col>4</xdr:col>
      <xdr:colOff>1058706</xdr:colOff>
      <xdr:row>5</xdr:row>
      <xdr:rowOff>644761</xdr:rowOff>
    </xdr:to>
    <xdr:sp macro="[0]!CombineRows" textlink="">
      <xdr:nvSpPr>
        <xdr:cNvPr id="45" name="Merge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>
        <a:xfrm rot="5400000">
          <a:off x="5244440" y="2036495"/>
          <a:ext cx="137160" cy="183816"/>
        </a:xfrm>
        <a:prstGeom prst="flowChartCollate">
          <a:avLst/>
        </a:prstGeom>
        <a:solidFill>
          <a:schemeClr val="bg1">
            <a:lumMod val="85000"/>
          </a:schemeClr>
        </a:solidFill>
        <a:ln w="63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14111</xdr:colOff>
      <xdr:row>0</xdr:row>
      <xdr:rowOff>0</xdr:rowOff>
    </xdr:from>
    <xdr:to>
      <xdr:col>0</xdr:col>
      <xdr:colOff>14111</xdr:colOff>
      <xdr:row>1</xdr:row>
      <xdr:rowOff>198967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111" y="0"/>
          <a:ext cx="0" cy="325967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1043438</xdr:colOff>
      <xdr:row>16</xdr:row>
      <xdr:rowOff>74715</xdr:rowOff>
    </xdr:from>
    <xdr:to>
      <xdr:col>3</xdr:col>
      <xdr:colOff>1224638</xdr:colOff>
      <xdr:row>16</xdr:row>
      <xdr:rowOff>248563</xdr:rowOff>
    </xdr:to>
    <xdr:pic macro="'InsertRow &quot;&quot;, 30'">
      <xdr:nvPicPr>
        <xdr:cNvPr id="4" name="AddButton1" descr="Ad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795105" y="5013604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1318874</xdr:colOff>
      <xdr:row>16</xdr:row>
      <xdr:rowOff>74715</xdr:rowOff>
    </xdr:from>
    <xdr:to>
      <xdr:col>3</xdr:col>
      <xdr:colOff>1500074</xdr:colOff>
      <xdr:row>16</xdr:row>
      <xdr:rowOff>248563</xdr:rowOff>
    </xdr:to>
    <xdr:pic macro="'DeleteRow &quot;&quot;, 30'">
      <xdr:nvPicPr>
        <xdr:cNvPr id="5" name="DeleteButton1" descr="Garbag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/>
        <a:stretch/>
      </xdr:blipFill>
      <xdr:spPr>
        <a:xfrm>
          <a:off x="4070541" y="5013604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126999</xdr:colOff>
      <xdr:row>16</xdr:row>
      <xdr:rowOff>71395</xdr:rowOff>
    </xdr:from>
    <xdr:to>
      <xdr:col>3</xdr:col>
      <xdr:colOff>308199</xdr:colOff>
      <xdr:row>16</xdr:row>
      <xdr:rowOff>252595</xdr:rowOff>
    </xdr:to>
    <xdr:pic macro="'FootnoteToggle(30)'">
      <xdr:nvPicPr>
        <xdr:cNvPr id="6" name="LinkButton1" descr="Transfer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2878666" y="5010284"/>
          <a:ext cx="181200" cy="1812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419866</xdr:colOff>
      <xdr:row>16</xdr:row>
      <xdr:rowOff>92796</xdr:rowOff>
    </xdr:from>
    <xdr:to>
      <xdr:col>3</xdr:col>
      <xdr:colOff>627423</xdr:colOff>
      <xdr:row>16</xdr:row>
      <xdr:rowOff>214490</xdr:rowOff>
    </xdr:to>
    <xdr:pic macro="'MoveRowUp(30)'">
      <xdr:nvPicPr>
        <xdr:cNvPr id="7" name="UpButton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533" y="5031685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724662</xdr:colOff>
      <xdr:row>16</xdr:row>
      <xdr:rowOff>103528</xdr:rowOff>
    </xdr:from>
    <xdr:to>
      <xdr:col>3</xdr:col>
      <xdr:colOff>932219</xdr:colOff>
      <xdr:row>16</xdr:row>
      <xdr:rowOff>225222</xdr:rowOff>
    </xdr:to>
    <xdr:pic macro="'MoveRowDown(30)'">
      <xdr:nvPicPr>
        <xdr:cNvPr id="8" name="DownButton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76329" y="5042417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1043438</xdr:colOff>
      <xdr:row>24</xdr:row>
      <xdr:rowOff>74715</xdr:rowOff>
    </xdr:from>
    <xdr:to>
      <xdr:col>3</xdr:col>
      <xdr:colOff>1224638</xdr:colOff>
      <xdr:row>24</xdr:row>
      <xdr:rowOff>248563</xdr:rowOff>
    </xdr:to>
    <xdr:pic macro="'InsertRow &quot;&quot;, 31'">
      <xdr:nvPicPr>
        <xdr:cNvPr id="9" name="AddButton2" descr="Add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795105" y="7087937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1318874</xdr:colOff>
      <xdr:row>24</xdr:row>
      <xdr:rowOff>74715</xdr:rowOff>
    </xdr:from>
    <xdr:to>
      <xdr:col>3</xdr:col>
      <xdr:colOff>1500074</xdr:colOff>
      <xdr:row>24</xdr:row>
      <xdr:rowOff>248563</xdr:rowOff>
    </xdr:to>
    <xdr:pic macro="'DeleteRow &quot;&quot;, 31'">
      <xdr:nvPicPr>
        <xdr:cNvPr id="10" name="DeleteButton2" descr="Garbage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/>
        <a:stretch/>
      </xdr:blipFill>
      <xdr:spPr>
        <a:xfrm>
          <a:off x="4070541" y="7087937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126999</xdr:colOff>
      <xdr:row>24</xdr:row>
      <xdr:rowOff>71395</xdr:rowOff>
    </xdr:from>
    <xdr:to>
      <xdr:col>3</xdr:col>
      <xdr:colOff>308199</xdr:colOff>
      <xdr:row>24</xdr:row>
      <xdr:rowOff>252595</xdr:rowOff>
    </xdr:to>
    <xdr:pic macro="'FootnoteToggle(31)'">
      <xdr:nvPicPr>
        <xdr:cNvPr id="11" name="LinkButton2" descr="Transfer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2878666" y="7084617"/>
          <a:ext cx="181200" cy="1812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419866</xdr:colOff>
      <xdr:row>24</xdr:row>
      <xdr:rowOff>92796</xdr:rowOff>
    </xdr:from>
    <xdr:to>
      <xdr:col>3</xdr:col>
      <xdr:colOff>627423</xdr:colOff>
      <xdr:row>24</xdr:row>
      <xdr:rowOff>214490</xdr:rowOff>
    </xdr:to>
    <xdr:pic macro="'MoveRowUp(31)'">
      <xdr:nvPicPr>
        <xdr:cNvPr id="12" name="UpButton2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533" y="7106018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724662</xdr:colOff>
      <xdr:row>24</xdr:row>
      <xdr:rowOff>103528</xdr:rowOff>
    </xdr:from>
    <xdr:to>
      <xdr:col>3</xdr:col>
      <xdr:colOff>932219</xdr:colOff>
      <xdr:row>24</xdr:row>
      <xdr:rowOff>225222</xdr:rowOff>
    </xdr:to>
    <xdr:pic macro="'MoveRowDown(31)'">
      <xdr:nvPicPr>
        <xdr:cNvPr id="13" name="DownButton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76329" y="7116750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1</xdr:col>
      <xdr:colOff>141111</xdr:colOff>
      <xdr:row>5</xdr:row>
      <xdr:rowOff>327378</xdr:rowOff>
    </xdr:from>
    <xdr:to>
      <xdr:col>1</xdr:col>
      <xdr:colOff>323991</xdr:colOff>
      <xdr:row>5</xdr:row>
      <xdr:rowOff>510258</xdr:rowOff>
    </xdr:to>
    <xdr:pic macro="[0]!LockOn">
      <xdr:nvPicPr>
        <xdr:cNvPr id="17" name="LockBack" descr="Stop" hidden="1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rcRect/>
        <a:stretch/>
      </xdr:blipFill>
      <xdr:spPr>
        <a:xfrm>
          <a:off x="508000" y="2006600"/>
          <a:ext cx="182880" cy="18288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522111</xdr:colOff>
      <xdr:row>5</xdr:row>
      <xdr:rowOff>327378</xdr:rowOff>
    </xdr:from>
    <xdr:to>
      <xdr:col>1</xdr:col>
      <xdr:colOff>693108</xdr:colOff>
      <xdr:row>5</xdr:row>
      <xdr:rowOff>510258</xdr:rowOff>
    </xdr:to>
    <xdr:pic macro="[0]!LockOff">
      <xdr:nvPicPr>
        <xdr:cNvPr id="18" name="UnlockBack" descr="Stop" hidden="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rcRect/>
        <a:stretch/>
      </xdr:blipFill>
      <xdr:spPr>
        <a:xfrm>
          <a:off x="889000" y="2006600"/>
          <a:ext cx="170997" cy="18288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179211</xdr:colOff>
      <xdr:row>5</xdr:row>
      <xdr:rowOff>365478</xdr:rowOff>
    </xdr:from>
    <xdr:to>
      <xdr:col>1</xdr:col>
      <xdr:colOff>362091</xdr:colOff>
      <xdr:row>5</xdr:row>
      <xdr:rowOff>548358</xdr:rowOff>
    </xdr:to>
    <xdr:pic macro="[0]!LockOn">
      <xdr:nvPicPr>
        <xdr:cNvPr id="15" name="LockFront" descr="Stop" hidden="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rcRect/>
        <a:stretch/>
      </xdr:blipFill>
      <xdr:spPr>
        <a:xfrm>
          <a:off x="546100" y="2044700"/>
          <a:ext cx="182880" cy="18288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560211</xdr:colOff>
      <xdr:row>5</xdr:row>
      <xdr:rowOff>365478</xdr:rowOff>
    </xdr:from>
    <xdr:to>
      <xdr:col>1</xdr:col>
      <xdr:colOff>734179</xdr:colOff>
      <xdr:row>5</xdr:row>
      <xdr:rowOff>548358</xdr:rowOff>
    </xdr:to>
    <xdr:pic macro="[0]!LockOff">
      <xdr:nvPicPr>
        <xdr:cNvPr id="16" name="UnlockFront" descr="Stop" hidden="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rcRect/>
        <a:stretch/>
      </xdr:blipFill>
      <xdr:spPr>
        <a:xfrm>
          <a:off x="927100" y="2044700"/>
          <a:ext cx="173968" cy="18288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1286933</xdr:colOff>
      <xdr:row>10</xdr:row>
      <xdr:rowOff>74789</xdr:rowOff>
    </xdr:from>
    <xdr:to>
      <xdr:col>3</xdr:col>
      <xdr:colOff>1515533</xdr:colOff>
      <xdr:row>10</xdr:row>
      <xdr:rowOff>303389</xdr:rowOff>
    </xdr:to>
    <xdr:pic macro="[0]!sortPossession">
      <xdr:nvPicPr>
        <xdr:cNvPr id="21" name="SortPossession" descr="Play" hidden="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rcRect/>
        <a:stretch/>
      </xdr:blipFill>
      <xdr:spPr>
        <a:xfrm rot="5400000">
          <a:off x="4042833" y="3160889"/>
          <a:ext cx="228600" cy="228600"/>
        </a:xfrm>
        <a:prstGeom prst="rect">
          <a:avLst/>
        </a:prstGeom>
      </xdr:spPr>
    </xdr:pic>
    <xdr:clientData fPrintsWithSheet="0"/>
  </xdr:twoCellAnchor>
  <xdr:twoCellAnchor>
    <xdr:from>
      <xdr:col>4</xdr:col>
      <xdr:colOff>1991078</xdr:colOff>
      <xdr:row>10</xdr:row>
      <xdr:rowOff>74789</xdr:rowOff>
    </xdr:from>
    <xdr:to>
      <xdr:col>4</xdr:col>
      <xdr:colOff>2219678</xdr:colOff>
      <xdr:row>10</xdr:row>
      <xdr:rowOff>303389</xdr:rowOff>
    </xdr:to>
    <xdr:pic macro="[0]!SortItem">
      <xdr:nvPicPr>
        <xdr:cNvPr id="22" name="SortItem" descr="Play" hidden="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rcRect/>
        <a:stretch/>
      </xdr:blipFill>
      <xdr:spPr>
        <a:xfrm rot="5400000">
          <a:off x="6334478" y="3160889"/>
          <a:ext cx="228600" cy="228600"/>
        </a:xfrm>
        <a:prstGeom prst="rect">
          <a:avLst/>
        </a:prstGeom>
      </xdr:spPr>
    </xdr:pic>
    <xdr:clientData fPrintsWithSheet="0"/>
  </xdr:twoCellAnchor>
  <xdr:twoCellAnchor editAs="oneCell">
    <xdr:from>
      <xdr:col>1</xdr:col>
      <xdr:colOff>126999</xdr:colOff>
      <xdr:row>10</xdr:row>
      <xdr:rowOff>112888</xdr:rowOff>
    </xdr:from>
    <xdr:to>
      <xdr:col>1</xdr:col>
      <xdr:colOff>324707</xdr:colOff>
      <xdr:row>10</xdr:row>
      <xdr:rowOff>295768</xdr:rowOff>
    </xdr:to>
    <xdr:pic macro="[0]!RowNumbers">
      <xdr:nvPicPr>
        <xdr:cNvPr id="23" name="Picture 22" hidden="1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888" y="3174999"/>
          <a:ext cx="197708" cy="18288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1325033</xdr:colOff>
      <xdr:row>10</xdr:row>
      <xdr:rowOff>112889</xdr:rowOff>
    </xdr:from>
    <xdr:to>
      <xdr:col>3</xdr:col>
      <xdr:colOff>1509183</xdr:colOff>
      <xdr:row>10</xdr:row>
      <xdr:rowOff>297039</xdr:rowOff>
    </xdr:to>
    <xdr:pic macro="[0]!sortPossession">
      <xdr:nvPicPr>
        <xdr:cNvPr id="24" name="SortPossessionNone" descr="Stop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1"/>
            </a:ext>
          </a:extLst>
        </a:blip>
        <a:srcRect/>
        <a:stretch/>
      </xdr:blipFill>
      <xdr:spPr>
        <a:xfrm>
          <a:off x="4076700" y="3175000"/>
          <a:ext cx="184150" cy="184150"/>
        </a:xfrm>
        <a:prstGeom prst="rect">
          <a:avLst/>
        </a:prstGeom>
      </xdr:spPr>
    </xdr:pic>
    <xdr:clientData fPrintsWithSheet="0"/>
  </xdr:twoCellAnchor>
  <xdr:twoCellAnchor>
    <xdr:from>
      <xdr:col>4</xdr:col>
      <xdr:colOff>2016478</xdr:colOff>
      <xdr:row>10</xdr:row>
      <xdr:rowOff>112889</xdr:rowOff>
    </xdr:from>
    <xdr:to>
      <xdr:col>4</xdr:col>
      <xdr:colOff>2200628</xdr:colOff>
      <xdr:row>10</xdr:row>
      <xdr:rowOff>297039</xdr:rowOff>
    </xdr:to>
    <xdr:pic macro="[0]!SortItem">
      <xdr:nvPicPr>
        <xdr:cNvPr id="25" name="SortItemNone" descr="Stop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1"/>
            </a:ext>
          </a:extLst>
        </a:blip>
        <a:srcRect/>
        <a:stretch/>
      </xdr:blipFill>
      <xdr:spPr>
        <a:xfrm>
          <a:off x="6362700" y="3175000"/>
          <a:ext cx="184150" cy="18415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504825</xdr:colOff>
          <xdr:row>5</xdr:row>
          <xdr:rowOff>485775</xdr:rowOff>
        </xdr:from>
        <xdr:to>
          <xdr:col>1</xdr:col>
          <xdr:colOff>1171575</xdr:colOff>
          <xdr:row>5</xdr:row>
          <xdr:rowOff>685800</xdr:rowOff>
        </xdr:to>
        <xdr:sp macro="" textlink="">
          <xdr:nvSpPr>
            <xdr:cNvPr id="6145" name="Label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Lock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141110</xdr:colOff>
      <xdr:row>10</xdr:row>
      <xdr:rowOff>56446</xdr:rowOff>
    </xdr:from>
    <xdr:to>
      <xdr:col>1</xdr:col>
      <xdr:colOff>395110</xdr:colOff>
      <xdr:row>10</xdr:row>
      <xdr:rowOff>323146</xdr:rowOff>
    </xdr:to>
    <xdr:pic macro="[0]!RowNumbers">
      <xdr:nvPicPr>
        <xdr:cNvPr id="32" name="RowID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7999" y="3302002"/>
          <a:ext cx="254000" cy="266700"/>
        </a:xfrm>
        <a:prstGeom prst="rect">
          <a:avLst/>
        </a:prstGeom>
      </xdr:spPr>
    </xdr:pic>
    <xdr:clientData fPrintsWithSheet="0"/>
  </xdr:twoCellAnchor>
  <xdr:twoCellAnchor editAs="absolute">
    <xdr:from>
      <xdr:col>3</xdr:col>
      <xdr:colOff>1227630</xdr:colOff>
      <xdr:row>5</xdr:row>
      <xdr:rowOff>437509</xdr:rowOff>
    </xdr:from>
    <xdr:to>
      <xdr:col>3</xdr:col>
      <xdr:colOff>1533828</xdr:colOff>
      <xdr:row>5</xdr:row>
      <xdr:rowOff>737709</xdr:rowOff>
    </xdr:to>
    <xdr:pic macro="[0]!RowMove">
      <xdr:nvPicPr>
        <xdr:cNvPr id="34" name="MoveIcon" descr="Back RTL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4"/>
            </a:ext>
          </a:extLst>
        </a:blip>
        <a:stretch>
          <a:fillRect/>
        </a:stretch>
      </xdr:blipFill>
      <xdr:spPr>
        <a:xfrm>
          <a:off x="3979297" y="1989731"/>
          <a:ext cx="306198" cy="30020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5</xdr:row>
          <xdr:rowOff>466725</xdr:rowOff>
        </xdr:from>
        <xdr:to>
          <xdr:col>4</xdr:col>
          <xdr:colOff>647700</xdr:colOff>
          <xdr:row>5</xdr:row>
          <xdr:rowOff>676275</xdr:rowOff>
        </xdr:to>
        <xdr:sp macro="" textlink="">
          <xdr:nvSpPr>
            <xdr:cNvPr id="6149" name="MoveLabel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6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Move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3</xdr:col>
      <xdr:colOff>85997</xdr:colOff>
      <xdr:row>5</xdr:row>
      <xdr:rowOff>437441</xdr:rowOff>
    </xdr:from>
    <xdr:to>
      <xdr:col>3</xdr:col>
      <xdr:colOff>346994</xdr:colOff>
      <xdr:row>5</xdr:row>
      <xdr:rowOff>692156</xdr:rowOff>
    </xdr:to>
    <xdr:pic macro="'PrintCompressed(3)'">
      <xdr:nvPicPr>
        <xdr:cNvPr id="36" name="PrintIcon" descr="Fax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6"/>
            </a:ext>
          </a:extLst>
        </a:blip>
        <a:stretch>
          <a:fillRect/>
        </a:stretch>
      </xdr:blipFill>
      <xdr:spPr>
        <a:xfrm>
          <a:off x="2837664" y="1989663"/>
          <a:ext cx="260997" cy="254715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457200</xdr:colOff>
          <xdr:row>5</xdr:row>
          <xdr:rowOff>485775</xdr:rowOff>
        </xdr:from>
        <xdr:to>
          <xdr:col>3</xdr:col>
          <xdr:colOff>1114425</xdr:colOff>
          <xdr:row>5</xdr:row>
          <xdr:rowOff>685800</xdr:rowOff>
        </xdr:to>
        <xdr:sp macro="" textlink="">
          <xdr:nvSpPr>
            <xdr:cNvPr id="6150" name="PrintLabel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6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1</xdr:col>
      <xdr:colOff>1312323</xdr:colOff>
      <xdr:row>5</xdr:row>
      <xdr:rowOff>437509</xdr:rowOff>
    </xdr:from>
    <xdr:to>
      <xdr:col>1</xdr:col>
      <xdr:colOff>1586643</xdr:colOff>
      <xdr:row>5</xdr:row>
      <xdr:rowOff>711829</xdr:rowOff>
    </xdr:to>
    <xdr:pic macro="[0]!RoleHyperlink">
      <xdr:nvPicPr>
        <xdr:cNvPr id="37" name="RoleIcon" descr="User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8"/>
            </a:ext>
          </a:extLst>
        </a:blip>
        <a:stretch>
          <a:fillRect/>
        </a:stretch>
      </xdr:blipFill>
      <xdr:spPr>
        <a:xfrm>
          <a:off x="1679212" y="1989731"/>
          <a:ext cx="274320" cy="27432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1647825</xdr:colOff>
          <xdr:row>5</xdr:row>
          <xdr:rowOff>485775</xdr:rowOff>
        </xdr:from>
        <xdr:to>
          <xdr:col>2</xdr:col>
          <xdr:colOff>9525</xdr:colOff>
          <xdr:row>5</xdr:row>
          <xdr:rowOff>685800</xdr:rowOff>
        </xdr:to>
        <xdr:sp macro="" textlink="">
          <xdr:nvSpPr>
            <xdr:cNvPr id="6151" name="RoleLabel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6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Role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1</xdr:col>
      <xdr:colOff>155221</xdr:colOff>
      <xdr:row>5</xdr:row>
      <xdr:rowOff>437441</xdr:rowOff>
    </xdr:from>
    <xdr:to>
      <xdr:col>1</xdr:col>
      <xdr:colOff>429541</xdr:colOff>
      <xdr:row>5</xdr:row>
      <xdr:rowOff>711761</xdr:rowOff>
    </xdr:to>
    <xdr:pic macro="[0]!TableLockToggle">
      <xdr:nvPicPr>
        <xdr:cNvPr id="30" name="Locked" descr="Lock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0"/>
            </a:ext>
          </a:extLst>
        </a:blip>
        <a:stretch>
          <a:fillRect/>
        </a:stretch>
      </xdr:blipFill>
      <xdr:spPr>
        <a:xfrm>
          <a:off x="522110" y="1989663"/>
          <a:ext cx="274320" cy="27432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228600</xdr:colOff>
          <xdr:row>5</xdr:row>
          <xdr:rowOff>466725</xdr:rowOff>
        </xdr:from>
        <xdr:to>
          <xdr:col>5</xdr:col>
          <xdr:colOff>885825</xdr:colOff>
          <xdr:row>5</xdr:row>
          <xdr:rowOff>676275</xdr:rowOff>
        </xdr:to>
        <xdr:sp macro="" textlink="">
          <xdr:nvSpPr>
            <xdr:cNvPr id="6158" name="Label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6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Review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4</xdr:col>
      <xdr:colOff>2225533</xdr:colOff>
      <xdr:row>5</xdr:row>
      <xdr:rowOff>451555</xdr:rowOff>
    </xdr:from>
    <xdr:to>
      <xdr:col>5</xdr:col>
      <xdr:colOff>152369</xdr:colOff>
      <xdr:row>5</xdr:row>
      <xdr:rowOff>680155</xdr:rowOff>
    </xdr:to>
    <xdr:pic macro="[0]!Review">
      <xdr:nvPicPr>
        <xdr:cNvPr id="43" name="Graphic 42" descr="Scales of justice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2"/>
            </a:ext>
          </a:extLst>
        </a:blip>
        <a:stretch>
          <a:fillRect/>
        </a:stretch>
      </xdr:blipFill>
      <xdr:spPr>
        <a:xfrm>
          <a:off x="6571755" y="2003777"/>
          <a:ext cx="226947" cy="22860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1190625</xdr:colOff>
          <xdr:row>5</xdr:row>
          <xdr:rowOff>466725</xdr:rowOff>
        </xdr:from>
        <xdr:to>
          <xdr:col>4</xdr:col>
          <xdr:colOff>1981200</xdr:colOff>
          <xdr:row>5</xdr:row>
          <xdr:rowOff>714375</xdr:rowOff>
        </xdr:to>
        <xdr:sp macro="" textlink="">
          <xdr:nvSpPr>
            <xdr:cNvPr id="6159" name="MergeLabel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6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Combine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4</xdr:col>
      <xdr:colOff>874888</xdr:colOff>
      <xdr:row>5</xdr:row>
      <xdr:rowOff>507600</xdr:rowOff>
    </xdr:from>
    <xdr:to>
      <xdr:col>4</xdr:col>
      <xdr:colOff>1058704</xdr:colOff>
      <xdr:row>5</xdr:row>
      <xdr:rowOff>644760</xdr:rowOff>
    </xdr:to>
    <xdr:sp macro="[0]!CombineRows" textlink="">
      <xdr:nvSpPr>
        <xdr:cNvPr id="44" name="Merge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/>
      </xdr:nvSpPr>
      <xdr:spPr>
        <a:xfrm rot="5400000">
          <a:off x="5244438" y="2036494"/>
          <a:ext cx="137160" cy="183816"/>
        </a:xfrm>
        <a:prstGeom prst="flowChartCollate">
          <a:avLst/>
        </a:prstGeom>
        <a:solidFill>
          <a:schemeClr val="bg1">
            <a:lumMod val="85000"/>
          </a:schemeClr>
        </a:solidFill>
        <a:ln w="63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959563</xdr:colOff>
      <xdr:row>13</xdr:row>
      <xdr:rowOff>155219</xdr:rowOff>
    </xdr:from>
    <xdr:to>
      <xdr:col>4</xdr:col>
      <xdr:colOff>1142443</xdr:colOff>
      <xdr:row>13</xdr:row>
      <xdr:rowOff>246659</xdr:rowOff>
    </xdr:to>
    <xdr:pic macro="'EqButton_Toggle(19)'">
      <xdr:nvPicPr>
        <xdr:cNvPr id="2" name="EqSubtotal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785" y="4106330"/>
          <a:ext cx="182880" cy="91440"/>
        </a:xfrm>
        <a:prstGeom prst="rect">
          <a:avLst/>
        </a:prstGeom>
      </xdr:spPr>
    </xdr:pic>
    <xdr:clientData fPrintsWithSheet="0"/>
  </xdr:twoCellAnchor>
  <xdr:twoCellAnchor>
    <xdr:from>
      <xdr:col>4</xdr:col>
      <xdr:colOff>956742</xdr:colOff>
      <xdr:row>20</xdr:row>
      <xdr:rowOff>141103</xdr:rowOff>
    </xdr:from>
    <xdr:to>
      <xdr:col>4</xdr:col>
      <xdr:colOff>1139622</xdr:colOff>
      <xdr:row>20</xdr:row>
      <xdr:rowOff>243829</xdr:rowOff>
    </xdr:to>
    <xdr:pic macro="'EqButton_Toggle(20)'">
      <xdr:nvPicPr>
        <xdr:cNvPr id="3" name="EqSubtotal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964" y="5333992"/>
          <a:ext cx="182880" cy="102726"/>
        </a:xfrm>
        <a:prstGeom prst="rect">
          <a:avLst/>
        </a:prstGeom>
      </xdr:spPr>
    </xdr:pic>
    <xdr:clientData fPrintsWithSheet="0"/>
  </xdr:twoCellAnchor>
  <xdr:twoCellAnchor>
    <xdr:from>
      <xdr:col>4</xdr:col>
      <xdr:colOff>953921</xdr:colOff>
      <xdr:row>27</xdr:row>
      <xdr:rowOff>141103</xdr:rowOff>
    </xdr:from>
    <xdr:to>
      <xdr:col>4</xdr:col>
      <xdr:colOff>1136801</xdr:colOff>
      <xdr:row>27</xdr:row>
      <xdr:rowOff>243829</xdr:rowOff>
    </xdr:to>
    <xdr:pic macro="'EqButton_Toggle(21)'">
      <xdr:nvPicPr>
        <xdr:cNvPr id="4" name="EqSubtotal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0143" y="6575770"/>
          <a:ext cx="182880" cy="102726"/>
        </a:xfrm>
        <a:prstGeom prst="rect">
          <a:avLst/>
        </a:prstGeom>
      </xdr:spPr>
    </xdr:pic>
    <xdr:clientData fPrintsWithSheet="0"/>
  </xdr:twoCellAnchor>
  <xdr:twoCellAnchor>
    <xdr:from>
      <xdr:col>4</xdr:col>
      <xdr:colOff>965211</xdr:colOff>
      <xdr:row>34</xdr:row>
      <xdr:rowOff>141103</xdr:rowOff>
    </xdr:from>
    <xdr:to>
      <xdr:col>4</xdr:col>
      <xdr:colOff>1148091</xdr:colOff>
      <xdr:row>34</xdr:row>
      <xdr:rowOff>243829</xdr:rowOff>
    </xdr:to>
    <xdr:pic macro="'EqButton_Toggle(22)'">
      <xdr:nvPicPr>
        <xdr:cNvPr id="5" name="EqSubtotal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1433" y="7817547"/>
          <a:ext cx="182880" cy="102726"/>
        </a:xfrm>
        <a:prstGeom prst="rect">
          <a:avLst/>
        </a:prstGeom>
      </xdr:spPr>
    </xdr:pic>
    <xdr:clientData fPrintsWithSheet="0"/>
  </xdr:twoCellAnchor>
  <xdr:twoCellAnchor>
    <xdr:from>
      <xdr:col>4</xdr:col>
      <xdr:colOff>962390</xdr:colOff>
      <xdr:row>41</xdr:row>
      <xdr:rowOff>141103</xdr:rowOff>
    </xdr:from>
    <xdr:to>
      <xdr:col>4</xdr:col>
      <xdr:colOff>1145270</xdr:colOff>
      <xdr:row>41</xdr:row>
      <xdr:rowOff>243829</xdr:rowOff>
    </xdr:to>
    <xdr:pic macro="'EqButton_Toggle(23)'">
      <xdr:nvPicPr>
        <xdr:cNvPr id="6" name="EqSubtotal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8612" y="9059325"/>
          <a:ext cx="182880" cy="102726"/>
        </a:xfrm>
        <a:prstGeom prst="rect">
          <a:avLst/>
        </a:prstGeom>
      </xdr:spPr>
    </xdr:pic>
    <xdr:clientData fPrintsWithSheet="0"/>
  </xdr:twoCellAnchor>
  <xdr:twoCellAnchor>
    <xdr:from>
      <xdr:col>3</xdr:col>
      <xdr:colOff>208878</xdr:colOff>
      <xdr:row>45</xdr:row>
      <xdr:rowOff>156624</xdr:rowOff>
    </xdr:from>
    <xdr:to>
      <xdr:col>3</xdr:col>
      <xdr:colOff>391758</xdr:colOff>
      <xdr:row>45</xdr:row>
      <xdr:rowOff>272050</xdr:rowOff>
    </xdr:to>
    <xdr:pic macro="'ToggleEq_Liabilities(True)'">
      <xdr:nvPicPr>
        <xdr:cNvPr id="10" name="EqTotal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545" y="8510402"/>
          <a:ext cx="182880" cy="115426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1032791</xdr:colOff>
      <xdr:row>27</xdr:row>
      <xdr:rowOff>74715</xdr:rowOff>
    </xdr:from>
    <xdr:to>
      <xdr:col>3</xdr:col>
      <xdr:colOff>1213991</xdr:colOff>
      <xdr:row>27</xdr:row>
      <xdr:rowOff>248563</xdr:rowOff>
    </xdr:to>
    <xdr:pic macro="'InsertRow &quot;&quot;, 21'">
      <xdr:nvPicPr>
        <xdr:cNvPr id="14" name="AddButton3" descr="Add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84458" y="6749271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1308227</xdr:colOff>
      <xdr:row>27</xdr:row>
      <xdr:rowOff>74715</xdr:rowOff>
    </xdr:from>
    <xdr:to>
      <xdr:col>3</xdr:col>
      <xdr:colOff>1489427</xdr:colOff>
      <xdr:row>27</xdr:row>
      <xdr:rowOff>248563</xdr:rowOff>
    </xdr:to>
    <xdr:pic macro="'DeleteRow &quot;&quot;, 21'">
      <xdr:nvPicPr>
        <xdr:cNvPr id="15" name="DeleteButton3" descr="Garbage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4059894" y="6749271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116352</xdr:colOff>
      <xdr:row>27</xdr:row>
      <xdr:rowOff>71395</xdr:rowOff>
    </xdr:from>
    <xdr:to>
      <xdr:col>3</xdr:col>
      <xdr:colOff>297552</xdr:colOff>
      <xdr:row>27</xdr:row>
      <xdr:rowOff>252595</xdr:rowOff>
    </xdr:to>
    <xdr:pic macro="'FootnoteToggle(21)'">
      <xdr:nvPicPr>
        <xdr:cNvPr id="16" name="LinkButton3" descr="Transfer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rcRect/>
        <a:stretch/>
      </xdr:blipFill>
      <xdr:spPr>
        <a:xfrm>
          <a:off x="2868019" y="6745951"/>
          <a:ext cx="181200" cy="1812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409219</xdr:colOff>
      <xdr:row>27</xdr:row>
      <xdr:rowOff>92796</xdr:rowOff>
    </xdr:from>
    <xdr:to>
      <xdr:col>3</xdr:col>
      <xdr:colOff>616776</xdr:colOff>
      <xdr:row>27</xdr:row>
      <xdr:rowOff>214490</xdr:rowOff>
    </xdr:to>
    <xdr:pic macro="'MoveRowUp(21)'">
      <xdr:nvPicPr>
        <xdr:cNvPr id="17" name="UpButton3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0886" y="6767352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714015</xdr:colOff>
      <xdr:row>27</xdr:row>
      <xdr:rowOff>103528</xdr:rowOff>
    </xdr:from>
    <xdr:to>
      <xdr:col>3</xdr:col>
      <xdr:colOff>921572</xdr:colOff>
      <xdr:row>27</xdr:row>
      <xdr:rowOff>225222</xdr:rowOff>
    </xdr:to>
    <xdr:pic macro="'MoveRowDown(21)'">
      <xdr:nvPicPr>
        <xdr:cNvPr id="18" name="DownButton3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65682" y="6778084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1043438</xdr:colOff>
      <xdr:row>34</xdr:row>
      <xdr:rowOff>74715</xdr:rowOff>
    </xdr:from>
    <xdr:to>
      <xdr:col>3</xdr:col>
      <xdr:colOff>1224638</xdr:colOff>
      <xdr:row>34</xdr:row>
      <xdr:rowOff>248563</xdr:rowOff>
    </xdr:to>
    <xdr:pic macro="'InsertRow &quot;&quot;, 22'">
      <xdr:nvPicPr>
        <xdr:cNvPr id="19" name="AddButton4" descr="Add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95105" y="8019271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1318874</xdr:colOff>
      <xdr:row>34</xdr:row>
      <xdr:rowOff>74715</xdr:rowOff>
    </xdr:from>
    <xdr:to>
      <xdr:col>3</xdr:col>
      <xdr:colOff>1500074</xdr:colOff>
      <xdr:row>34</xdr:row>
      <xdr:rowOff>248563</xdr:rowOff>
    </xdr:to>
    <xdr:pic macro="'DeleteRow &quot;&quot;, 22'">
      <xdr:nvPicPr>
        <xdr:cNvPr id="20" name="DeleteButton4" descr="Garbage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4070541" y="8019271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126999</xdr:colOff>
      <xdr:row>34</xdr:row>
      <xdr:rowOff>71395</xdr:rowOff>
    </xdr:from>
    <xdr:to>
      <xdr:col>3</xdr:col>
      <xdr:colOff>308199</xdr:colOff>
      <xdr:row>34</xdr:row>
      <xdr:rowOff>252595</xdr:rowOff>
    </xdr:to>
    <xdr:pic macro="'FootnoteToggle(22)'">
      <xdr:nvPicPr>
        <xdr:cNvPr id="21" name="LinkButton4" descr="Transfer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rcRect/>
        <a:stretch/>
      </xdr:blipFill>
      <xdr:spPr>
        <a:xfrm>
          <a:off x="2878666" y="8015951"/>
          <a:ext cx="181200" cy="1812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419866</xdr:colOff>
      <xdr:row>34</xdr:row>
      <xdr:rowOff>92796</xdr:rowOff>
    </xdr:from>
    <xdr:to>
      <xdr:col>3</xdr:col>
      <xdr:colOff>627423</xdr:colOff>
      <xdr:row>34</xdr:row>
      <xdr:rowOff>214490</xdr:rowOff>
    </xdr:to>
    <xdr:pic macro="'MoveRowUp(22)'">
      <xdr:nvPicPr>
        <xdr:cNvPr id="22" name="UpButton4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533" y="8037352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724662</xdr:colOff>
      <xdr:row>34</xdr:row>
      <xdr:rowOff>103528</xdr:rowOff>
    </xdr:from>
    <xdr:to>
      <xdr:col>3</xdr:col>
      <xdr:colOff>932219</xdr:colOff>
      <xdr:row>34</xdr:row>
      <xdr:rowOff>225222</xdr:rowOff>
    </xdr:to>
    <xdr:pic macro="'MoveRowDown(22)'">
      <xdr:nvPicPr>
        <xdr:cNvPr id="23" name="DownButton4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76329" y="8048084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1043438</xdr:colOff>
      <xdr:row>13</xdr:row>
      <xdr:rowOff>74715</xdr:rowOff>
    </xdr:from>
    <xdr:to>
      <xdr:col>3</xdr:col>
      <xdr:colOff>1224638</xdr:colOff>
      <xdr:row>13</xdr:row>
      <xdr:rowOff>248563</xdr:rowOff>
    </xdr:to>
    <xdr:pic macro="'InsertRow &quot;&quot;, 19'">
      <xdr:nvPicPr>
        <xdr:cNvPr id="34" name="AddButton1" descr="Add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95105" y="4209271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1318874</xdr:colOff>
      <xdr:row>13</xdr:row>
      <xdr:rowOff>74715</xdr:rowOff>
    </xdr:from>
    <xdr:to>
      <xdr:col>3</xdr:col>
      <xdr:colOff>1500074</xdr:colOff>
      <xdr:row>13</xdr:row>
      <xdr:rowOff>248563</xdr:rowOff>
    </xdr:to>
    <xdr:pic macro="'DeleteRow &quot;&quot;, 19'">
      <xdr:nvPicPr>
        <xdr:cNvPr id="35" name="DeleteButton1" descr="Garbage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4070541" y="4209271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126999</xdr:colOff>
      <xdr:row>13</xdr:row>
      <xdr:rowOff>71395</xdr:rowOff>
    </xdr:from>
    <xdr:to>
      <xdr:col>3</xdr:col>
      <xdr:colOff>308199</xdr:colOff>
      <xdr:row>13</xdr:row>
      <xdr:rowOff>252595</xdr:rowOff>
    </xdr:to>
    <xdr:pic macro="'FootnoteToggle(19)'">
      <xdr:nvPicPr>
        <xdr:cNvPr id="36" name="LinkButton1" descr="Transfer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rcRect/>
        <a:stretch/>
      </xdr:blipFill>
      <xdr:spPr>
        <a:xfrm>
          <a:off x="2878666" y="4205951"/>
          <a:ext cx="181200" cy="1812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419866</xdr:colOff>
      <xdr:row>13</xdr:row>
      <xdr:rowOff>92796</xdr:rowOff>
    </xdr:from>
    <xdr:to>
      <xdr:col>3</xdr:col>
      <xdr:colOff>627423</xdr:colOff>
      <xdr:row>13</xdr:row>
      <xdr:rowOff>214490</xdr:rowOff>
    </xdr:to>
    <xdr:pic macro="'MoveRowUp(19)'">
      <xdr:nvPicPr>
        <xdr:cNvPr id="37" name="UpButton1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533" y="4227352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724662</xdr:colOff>
      <xdr:row>13</xdr:row>
      <xdr:rowOff>103528</xdr:rowOff>
    </xdr:from>
    <xdr:to>
      <xdr:col>3</xdr:col>
      <xdr:colOff>932219</xdr:colOff>
      <xdr:row>13</xdr:row>
      <xdr:rowOff>225222</xdr:rowOff>
    </xdr:to>
    <xdr:pic macro="'MoveRowDown(19)'">
      <xdr:nvPicPr>
        <xdr:cNvPr id="38" name="DownButton1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76329" y="4238084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1043438</xdr:colOff>
      <xdr:row>20</xdr:row>
      <xdr:rowOff>74715</xdr:rowOff>
    </xdr:from>
    <xdr:to>
      <xdr:col>3</xdr:col>
      <xdr:colOff>1224638</xdr:colOff>
      <xdr:row>20</xdr:row>
      <xdr:rowOff>248563</xdr:rowOff>
    </xdr:to>
    <xdr:pic macro="'InsertRow &quot;&quot;, 20'">
      <xdr:nvPicPr>
        <xdr:cNvPr id="39" name="AddButton2" descr="Add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95105" y="5479271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1318874</xdr:colOff>
      <xdr:row>20</xdr:row>
      <xdr:rowOff>74715</xdr:rowOff>
    </xdr:from>
    <xdr:to>
      <xdr:col>3</xdr:col>
      <xdr:colOff>1500074</xdr:colOff>
      <xdr:row>20</xdr:row>
      <xdr:rowOff>248563</xdr:rowOff>
    </xdr:to>
    <xdr:pic macro="'DeleteRow &quot;&quot;, 20'">
      <xdr:nvPicPr>
        <xdr:cNvPr id="40" name="DeleteButton2" descr="Garbage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4070541" y="5479271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126999</xdr:colOff>
      <xdr:row>20</xdr:row>
      <xdr:rowOff>71395</xdr:rowOff>
    </xdr:from>
    <xdr:to>
      <xdr:col>3</xdr:col>
      <xdr:colOff>308199</xdr:colOff>
      <xdr:row>20</xdr:row>
      <xdr:rowOff>252595</xdr:rowOff>
    </xdr:to>
    <xdr:pic macro="'FootnoteToggle(20)'">
      <xdr:nvPicPr>
        <xdr:cNvPr id="41" name="LinkButton2" descr="Transfer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rcRect/>
        <a:stretch/>
      </xdr:blipFill>
      <xdr:spPr>
        <a:xfrm>
          <a:off x="2878666" y="5475951"/>
          <a:ext cx="181200" cy="1812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419866</xdr:colOff>
      <xdr:row>20</xdr:row>
      <xdr:rowOff>92796</xdr:rowOff>
    </xdr:from>
    <xdr:to>
      <xdr:col>3</xdr:col>
      <xdr:colOff>627423</xdr:colOff>
      <xdr:row>20</xdr:row>
      <xdr:rowOff>214490</xdr:rowOff>
    </xdr:to>
    <xdr:pic macro="'MoveRowUp(20)'">
      <xdr:nvPicPr>
        <xdr:cNvPr id="42" name="UpButton2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533" y="5497352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724662</xdr:colOff>
      <xdr:row>20</xdr:row>
      <xdr:rowOff>103528</xdr:rowOff>
    </xdr:from>
    <xdr:to>
      <xdr:col>3</xdr:col>
      <xdr:colOff>932219</xdr:colOff>
      <xdr:row>20</xdr:row>
      <xdr:rowOff>225222</xdr:rowOff>
    </xdr:to>
    <xdr:pic macro="'MoveRowDown(20)'">
      <xdr:nvPicPr>
        <xdr:cNvPr id="43" name="DownButton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76329" y="5508084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1043438</xdr:colOff>
      <xdr:row>41</xdr:row>
      <xdr:rowOff>74715</xdr:rowOff>
    </xdr:from>
    <xdr:to>
      <xdr:col>3</xdr:col>
      <xdr:colOff>1224638</xdr:colOff>
      <xdr:row>41</xdr:row>
      <xdr:rowOff>248563</xdr:rowOff>
    </xdr:to>
    <xdr:pic macro="'InsertRow &quot;&quot;, 23'">
      <xdr:nvPicPr>
        <xdr:cNvPr id="44" name="AddButton5" descr="Add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95105" y="9289271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1318874</xdr:colOff>
      <xdr:row>41</xdr:row>
      <xdr:rowOff>74715</xdr:rowOff>
    </xdr:from>
    <xdr:to>
      <xdr:col>3</xdr:col>
      <xdr:colOff>1500074</xdr:colOff>
      <xdr:row>41</xdr:row>
      <xdr:rowOff>248563</xdr:rowOff>
    </xdr:to>
    <xdr:pic macro="'DeleteRow &quot;&quot;, 23'">
      <xdr:nvPicPr>
        <xdr:cNvPr id="45" name="DeleteButton5" descr="Garbage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4070541" y="9289271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126999</xdr:colOff>
      <xdr:row>41</xdr:row>
      <xdr:rowOff>71395</xdr:rowOff>
    </xdr:from>
    <xdr:to>
      <xdr:col>3</xdr:col>
      <xdr:colOff>308199</xdr:colOff>
      <xdr:row>41</xdr:row>
      <xdr:rowOff>252595</xdr:rowOff>
    </xdr:to>
    <xdr:pic macro="'FootnoteToggle(23)'">
      <xdr:nvPicPr>
        <xdr:cNvPr id="46" name="LinkButton5" descr="Transfer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rcRect/>
        <a:stretch/>
      </xdr:blipFill>
      <xdr:spPr>
        <a:xfrm>
          <a:off x="2878666" y="9285951"/>
          <a:ext cx="181200" cy="1812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419866</xdr:colOff>
      <xdr:row>41</xdr:row>
      <xdr:rowOff>92796</xdr:rowOff>
    </xdr:from>
    <xdr:to>
      <xdr:col>3</xdr:col>
      <xdr:colOff>627423</xdr:colOff>
      <xdr:row>41</xdr:row>
      <xdr:rowOff>214490</xdr:rowOff>
    </xdr:to>
    <xdr:pic macro="'MoveRowUp(23)'">
      <xdr:nvPicPr>
        <xdr:cNvPr id="47" name="UpButton5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533" y="9307352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724662</xdr:colOff>
      <xdr:row>41</xdr:row>
      <xdr:rowOff>103528</xdr:rowOff>
    </xdr:from>
    <xdr:to>
      <xdr:col>3</xdr:col>
      <xdr:colOff>932219</xdr:colOff>
      <xdr:row>41</xdr:row>
      <xdr:rowOff>225222</xdr:rowOff>
    </xdr:to>
    <xdr:pic macro="'MoveRowDown(23)'">
      <xdr:nvPicPr>
        <xdr:cNvPr id="48" name="DownButton5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76329" y="9318084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7</xdr:col>
      <xdr:colOff>705559</xdr:colOff>
      <xdr:row>7</xdr:row>
      <xdr:rowOff>197555</xdr:rowOff>
    </xdr:from>
    <xdr:to>
      <xdr:col>7</xdr:col>
      <xdr:colOff>906727</xdr:colOff>
      <xdr:row>7</xdr:row>
      <xdr:rowOff>261563</xdr:rowOff>
    </xdr:to>
    <xdr:pic macro="'ToggleEqPay(True)'">
      <xdr:nvPicPr>
        <xdr:cNvPr id="51" name="EqSummary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817472" y="2739531"/>
          <a:ext cx="64008" cy="201168"/>
        </a:xfrm>
        <a:prstGeom prst="rect">
          <a:avLst/>
        </a:prstGeom>
      </xdr:spPr>
    </xdr:pic>
    <xdr:clientData fPrintsWithSheet="0"/>
  </xdr:twoCellAnchor>
  <xdr:twoCellAnchor>
    <xdr:from>
      <xdr:col>1</xdr:col>
      <xdr:colOff>141111</xdr:colOff>
      <xdr:row>5</xdr:row>
      <xdr:rowOff>327378</xdr:rowOff>
    </xdr:from>
    <xdr:to>
      <xdr:col>1</xdr:col>
      <xdr:colOff>323991</xdr:colOff>
      <xdr:row>5</xdr:row>
      <xdr:rowOff>510258</xdr:rowOff>
    </xdr:to>
    <xdr:pic macro="[0]!LockOn">
      <xdr:nvPicPr>
        <xdr:cNvPr id="52" name="LockBack" descr="Stop" hidden="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rcRect/>
        <a:stretch/>
      </xdr:blipFill>
      <xdr:spPr>
        <a:xfrm>
          <a:off x="508000" y="2006600"/>
          <a:ext cx="182880" cy="18288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522111</xdr:colOff>
      <xdr:row>5</xdr:row>
      <xdr:rowOff>327378</xdr:rowOff>
    </xdr:from>
    <xdr:to>
      <xdr:col>1</xdr:col>
      <xdr:colOff>693108</xdr:colOff>
      <xdr:row>5</xdr:row>
      <xdr:rowOff>510258</xdr:rowOff>
    </xdr:to>
    <xdr:pic macro="[0]!LockOff">
      <xdr:nvPicPr>
        <xdr:cNvPr id="53" name="UnlockBack" descr="Stop" hidden="1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rcRect/>
        <a:stretch/>
      </xdr:blipFill>
      <xdr:spPr>
        <a:xfrm>
          <a:off x="889000" y="2006600"/>
          <a:ext cx="170997" cy="18288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179211</xdr:colOff>
      <xdr:row>5</xdr:row>
      <xdr:rowOff>365478</xdr:rowOff>
    </xdr:from>
    <xdr:to>
      <xdr:col>1</xdr:col>
      <xdr:colOff>362091</xdr:colOff>
      <xdr:row>5</xdr:row>
      <xdr:rowOff>548358</xdr:rowOff>
    </xdr:to>
    <xdr:pic macro="[0]!LockOn">
      <xdr:nvPicPr>
        <xdr:cNvPr id="49" name="LockFront" descr="Stop" hidden="1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rcRect/>
        <a:stretch/>
      </xdr:blipFill>
      <xdr:spPr>
        <a:xfrm>
          <a:off x="546100" y="2044700"/>
          <a:ext cx="182880" cy="18288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560211</xdr:colOff>
      <xdr:row>5</xdr:row>
      <xdr:rowOff>365478</xdr:rowOff>
    </xdr:from>
    <xdr:to>
      <xdr:col>1</xdr:col>
      <xdr:colOff>734179</xdr:colOff>
      <xdr:row>5</xdr:row>
      <xdr:rowOff>548358</xdr:rowOff>
    </xdr:to>
    <xdr:pic macro="[0]!LockOff">
      <xdr:nvPicPr>
        <xdr:cNvPr id="54" name="UnlockFront" descr="Stop" hidden="1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rcRect/>
        <a:stretch/>
      </xdr:blipFill>
      <xdr:spPr>
        <a:xfrm>
          <a:off x="927100" y="2044700"/>
          <a:ext cx="173968" cy="18288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93133</xdr:colOff>
      <xdr:row>6</xdr:row>
      <xdr:rowOff>289278</xdr:rowOff>
    </xdr:from>
    <xdr:to>
      <xdr:col>3</xdr:col>
      <xdr:colOff>276013</xdr:colOff>
      <xdr:row>7</xdr:row>
      <xdr:rowOff>116558</xdr:rowOff>
    </xdr:to>
    <xdr:pic macro="[0]!ResizeItem">
      <xdr:nvPicPr>
        <xdr:cNvPr id="56" name="ResizeItem" descr="Play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9"/>
            </a:ext>
          </a:extLst>
        </a:blip>
        <a:srcRect/>
        <a:stretch/>
      </xdr:blipFill>
      <xdr:spPr>
        <a:xfrm>
          <a:off x="2844800" y="2730500"/>
          <a:ext cx="182880" cy="18005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1286933</xdr:colOff>
      <xdr:row>10</xdr:row>
      <xdr:rowOff>74789</xdr:rowOff>
    </xdr:from>
    <xdr:to>
      <xdr:col>3</xdr:col>
      <xdr:colOff>1515533</xdr:colOff>
      <xdr:row>10</xdr:row>
      <xdr:rowOff>303389</xdr:rowOff>
    </xdr:to>
    <xdr:pic macro="[0]!sortPossession">
      <xdr:nvPicPr>
        <xdr:cNvPr id="50" name="SortPossession" descr="Play" hidden="1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1"/>
            </a:ext>
          </a:extLst>
        </a:blip>
        <a:srcRect/>
        <a:stretch/>
      </xdr:blipFill>
      <xdr:spPr>
        <a:xfrm rot="16200000">
          <a:off x="4042833" y="3160889"/>
          <a:ext cx="228600" cy="228600"/>
        </a:xfrm>
        <a:prstGeom prst="rect">
          <a:avLst/>
        </a:prstGeom>
      </xdr:spPr>
    </xdr:pic>
    <xdr:clientData fPrintsWithSheet="0"/>
  </xdr:twoCellAnchor>
  <xdr:twoCellAnchor>
    <xdr:from>
      <xdr:col>4</xdr:col>
      <xdr:colOff>1991078</xdr:colOff>
      <xdr:row>10</xdr:row>
      <xdr:rowOff>69144</xdr:rowOff>
    </xdr:from>
    <xdr:to>
      <xdr:col>4</xdr:col>
      <xdr:colOff>2219678</xdr:colOff>
      <xdr:row>10</xdr:row>
      <xdr:rowOff>297744</xdr:rowOff>
    </xdr:to>
    <xdr:pic macro="[0]!SortItem">
      <xdr:nvPicPr>
        <xdr:cNvPr id="58" name="SortItem" descr="Play" hidden="1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1"/>
            </a:ext>
          </a:extLst>
        </a:blip>
        <a:srcRect/>
        <a:stretch/>
      </xdr:blipFill>
      <xdr:spPr>
        <a:xfrm rot="16200000">
          <a:off x="6337300" y="3314700"/>
          <a:ext cx="228600" cy="2286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1325033</xdr:colOff>
      <xdr:row>10</xdr:row>
      <xdr:rowOff>112889</xdr:rowOff>
    </xdr:from>
    <xdr:to>
      <xdr:col>3</xdr:col>
      <xdr:colOff>1509183</xdr:colOff>
      <xdr:row>10</xdr:row>
      <xdr:rowOff>297039</xdr:rowOff>
    </xdr:to>
    <xdr:pic macro="[0]!sortPossession">
      <xdr:nvPicPr>
        <xdr:cNvPr id="61" name="SortPossessionNone" descr="Stop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3"/>
            </a:ext>
          </a:extLst>
        </a:blip>
        <a:srcRect/>
        <a:stretch/>
      </xdr:blipFill>
      <xdr:spPr>
        <a:xfrm>
          <a:off x="4076700" y="3175000"/>
          <a:ext cx="184150" cy="184150"/>
        </a:xfrm>
        <a:prstGeom prst="rect">
          <a:avLst/>
        </a:prstGeom>
      </xdr:spPr>
    </xdr:pic>
    <xdr:clientData fPrintsWithSheet="0"/>
  </xdr:twoCellAnchor>
  <xdr:twoCellAnchor>
    <xdr:from>
      <xdr:col>4</xdr:col>
      <xdr:colOff>2016478</xdr:colOff>
      <xdr:row>10</xdr:row>
      <xdr:rowOff>107244</xdr:rowOff>
    </xdr:from>
    <xdr:to>
      <xdr:col>4</xdr:col>
      <xdr:colOff>2200628</xdr:colOff>
      <xdr:row>10</xdr:row>
      <xdr:rowOff>291394</xdr:rowOff>
    </xdr:to>
    <xdr:pic macro="[0]!SortItem">
      <xdr:nvPicPr>
        <xdr:cNvPr id="62" name="SortItemNone" descr="Stop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3"/>
            </a:ext>
          </a:extLst>
        </a:blip>
        <a:srcRect/>
        <a:stretch/>
      </xdr:blipFill>
      <xdr:spPr>
        <a:xfrm>
          <a:off x="6362700" y="3352800"/>
          <a:ext cx="184150" cy="18415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504825</xdr:colOff>
          <xdr:row>5</xdr:row>
          <xdr:rowOff>485775</xdr:rowOff>
        </xdr:from>
        <xdr:to>
          <xdr:col>1</xdr:col>
          <xdr:colOff>1171575</xdr:colOff>
          <xdr:row>5</xdr:row>
          <xdr:rowOff>685800</xdr:rowOff>
        </xdr:to>
        <xdr:sp macro="" textlink="">
          <xdr:nvSpPr>
            <xdr:cNvPr id="7169" name="Label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7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Lock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141110</xdr:colOff>
      <xdr:row>10</xdr:row>
      <xdr:rowOff>56446</xdr:rowOff>
    </xdr:from>
    <xdr:to>
      <xdr:col>1</xdr:col>
      <xdr:colOff>395110</xdr:colOff>
      <xdr:row>10</xdr:row>
      <xdr:rowOff>323146</xdr:rowOff>
    </xdr:to>
    <xdr:pic macro="[0]!RowNumbers">
      <xdr:nvPicPr>
        <xdr:cNvPr id="59" name="RowID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7999" y="3302002"/>
          <a:ext cx="254000" cy="266700"/>
        </a:xfrm>
        <a:prstGeom prst="rect">
          <a:avLst/>
        </a:prstGeom>
      </xdr:spPr>
    </xdr:pic>
    <xdr:clientData fPrintsWithSheet="0"/>
  </xdr:twoCellAnchor>
  <xdr:twoCellAnchor editAs="absolute">
    <xdr:from>
      <xdr:col>3</xdr:col>
      <xdr:colOff>1227630</xdr:colOff>
      <xdr:row>5</xdr:row>
      <xdr:rowOff>437509</xdr:rowOff>
    </xdr:from>
    <xdr:to>
      <xdr:col>3</xdr:col>
      <xdr:colOff>1533828</xdr:colOff>
      <xdr:row>5</xdr:row>
      <xdr:rowOff>737709</xdr:rowOff>
    </xdr:to>
    <xdr:pic macro="[0]!RowMove">
      <xdr:nvPicPr>
        <xdr:cNvPr id="68" name="MoveIcon" descr="Back RTL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6"/>
            </a:ext>
          </a:extLst>
        </a:blip>
        <a:stretch>
          <a:fillRect/>
        </a:stretch>
      </xdr:blipFill>
      <xdr:spPr>
        <a:xfrm>
          <a:off x="3979297" y="1989731"/>
          <a:ext cx="306198" cy="30020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5</xdr:row>
          <xdr:rowOff>466725</xdr:rowOff>
        </xdr:from>
        <xdr:to>
          <xdr:col>4</xdr:col>
          <xdr:colOff>647700</xdr:colOff>
          <xdr:row>5</xdr:row>
          <xdr:rowOff>676275</xdr:rowOff>
        </xdr:to>
        <xdr:sp macro="" textlink="">
          <xdr:nvSpPr>
            <xdr:cNvPr id="7176" name="MoveLabel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7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Move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3</xdr:col>
      <xdr:colOff>85997</xdr:colOff>
      <xdr:row>5</xdr:row>
      <xdr:rowOff>437441</xdr:rowOff>
    </xdr:from>
    <xdr:to>
      <xdr:col>3</xdr:col>
      <xdr:colOff>346994</xdr:colOff>
      <xdr:row>5</xdr:row>
      <xdr:rowOff>692156</xdr:rowOff>
    </xdr:to>
    <xdr:pic macro="'PrintCompressed(3)'">
      <xdr:nvPicPr>
        <xdr:cNvPr id="69" name="PrintIcon" descr="Fax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8"/>
            </a:ext>
          </a:extLst>
        </a:blip>
        <a:stretch>
          <a:fillRect/>
        </a:stretch>
      </xdr:blipFill>
      <xdr:spPr>
        <a:xfrm>
          <a:off x="2837664" y="1989663"/>
          <a:ext cx="260997" cy="254715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457200</xdr:colOff>
          <xdr:row>5</xdr:row>
          <xdr:rowOff>485775</xdr:rowOff>
        </xdr:from>
        <xdr:to>
          <xdr:col>3</xdr:col>
          <xdr:colOff>1114425</xdr:colOff>
          <xdr:row>5</xdr:row>
          <xdr:rowOff>685800</xdr:rowOff>
        </xdr:to>
        <xdr:sp macro="" textlink="">
          <xdr:nvSpPr>
            <xdr:cNvPr id="7177" name="PrintLabel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7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1</xdr:col>
      <xdr:colOff>1312323</xdr:colOff>
      <xdr:row>5</xdr:row>
      <xdr:rowOff>437509</xdr:rowOff>
    </xdr:from>
    <xdr:to>
      <xdr:col>1</xdr:col>
      <xdr:colOff>1586643</xdr:colOff>
      <xdr:row>5</xdr:row>
      <xdr:rowOff>711829</xdr:rowOff>
    </xdr:to>
    <xdr:pic macro="[0]!RoleHyperlink">
      <xdr:nvPicPr>
        <xdr:cNvPr id="70" name="RoleIcon" descr="User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0"/>
            </a:ext>
          </a:extLst>
        </a:blip>
        <a:stretch>
          <a:fillRect/>
        </a:stretch>
      </xdr:blipFill>
      <xdr:spPr>
        <a:xfrm>
          <a:off x="1679212" y="1989731"/>
          <a:ext cx="274320" cy="27432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1647825</xdr:colOff>
          <xdr:row>5</xdr:row>
          <xdr:rowOff>485775</xdr:rowOff>
        </xdr:from>
        <xdr:to>
          <xdr:col>2</xdr:col>
          <xdr:colOff>9525</xdr:colOff>
          <xdr:row>5</xdr:row>
          <xdr:rowOff>685800</xdr:rowOff>
        </xdr:to>
        <xdr:sp macro="" textlink="">
          <xdr:nvSpPr>
            <xdr:cNvPr id="7178" name="RoleLabel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7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Role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1</xdr:col>
      <xdr:colOff>155221</xdr:colOff>
      <xdr:row>5</xdr:row>
      <xdr:rowOff>437441</xdr:rowOff>
    </xdr:from>
    <xdr:to>
      <xdr:col>1</xdr:col>
      <xdr:colOff>429541</xdr:colOff>
      <xdr:row>5</xdr:row>
      <xdr:rowOff>711761</xdr:rowOff>
    </xdr:to>
    <xdr:pic macro="[0]!TableLockToggle">
      <xdr:nvPicPr>
        <xdr:cNvPr id="55" name="Locked" descr="Lock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2"/>
            </a:ext>
          </a:extLst>
        </a:blip>
        <a:stretch>
          <a:fillRect/>
        </a:stretch>
      </xdr:blipFill>
      <xdr:spPr>
        <a:xfrm>
          <a:off x="522110" y="1989663"/>
          <a:ext cx="274320" cy="27432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142875</xdr:colOff>
          <xdr:row>5</xdr:row>
          <xdr:rowOff>466725</xdr:rowOff>
        </xdr:from>
        <xdr:to>
          <xdr:col>6</xdr:col>
          <xdr:colOff>800100</xdr:colOff>
          <xdr:row>5</xdr:row>
          <xdr:rowOff>676275</xdr:rowOff>
        </xdr:to>
        <xdr:sp macro="" textlink="">
          <xdr:nvSpPr>
            <xdr:cNvPr id="7186" name="Label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7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Review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4</xdr:col>
      <xdr:colOff>2225534</xdr:colOff>
      <xdr:row>5</xdr:row>
      <xdr:rowOff>451556</xdr:rowOff>
    </xdr:from>
    <xdr:to>
      <xdr:col>6</xdr:col>
      <xdr:colOff>67703</xdr:colOff>
      <xdr:row>5</xdr:row>
      <xdr:rowOff>680156</xdr:rowOff>
    </xdr:to>
    <xdr:pic macro="[0]!Review">
      <xdr:nvPicPr>
        <xdr:cNvPr id="67" name="Graphic 66" descr="Scales of justice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4"/>
            </a:ext>
          </a:extLst>
        </a:blip>
        <a:stretch>
          <a:fillRect/>
        </a:stretch>
      </xdr:blipFill>
      <xdr:spPr>
        <a:xfrm>
          <a:off x="6571756" y="2003778"/>
          <a:ext cx="226947" cy="22860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1190625</xdr:colOff>
          <xdr:row>5</xdr:row>
          <xdr:rowOff>466725</xdr:rowOff>
        </xdr:from>
        <xdr:to>
          <xdr:col>4</xdr:col>
          <xdr:colOff>1981200</xdr:colOff>
          <xdr:row>5</xdr:row>
          <xdr:rowOff>714375</xdr:rowOff>
        </xdr:to>
        <xdr:sp macro="" textlink="">
          <xdr:nvSpPr>
            <xdr:cNvPr id="7187" name="MergeLabel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7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Combine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4</xdr:col>
      <xdr:colOff>874889</xdr:colOff>
      <xdr:row>5</xdr:row>
      <xdr:rowOff>507601</xdr:rowOff>
    </xdr:from>
    <xdr:to>
      <xdr:col>4</xdr:col>
      <xdr:colOff>1058705</xdr:colOff>
      <xdr:row>5</xdr:row>
      <xdr:rowOff>644761</xdr:rowOff>
    </xdr:to>
    <xdr:sp macro="[0]!CombineRows" textlink="">
      <xdr:nvSpPr>
        <xdr:cNvPr id="71" name="Merge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/>
      </xdr:nvSpPr>
      <xdr:spPr>
        <a:xfrm rot="5400000">
          <a:off x="5244439" y="2036495"/>
          <a:ext cx="137160" cy="183816"/>
        </a:xfrm>
        <a:prstGeom prst="flowChartCollate">
          <a:avLst/>
        </a:prstGeom>
        <a:solidFill>
          <a:schemeClr val="bg1">
            <a:lumMod val="85000"/>
          </a:schemeClr>
        </a:solidFill>
        <a:ln w="63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959563</xdr:colOff>
      <xdr:row>17</xdr:row>
      <xdr:rowOff>142521</xdr:rowOff>
    </xdr:from>
    <xdr:to>
      <xdr:col>4</xdr:col>
      <xdr:colOff>1142443</xdr:colOff>
      <xdr:row>17</xdr:row>
      <xdr:rowOff>246661</xdr:rowOff>
    </xdr:to>
    <xdr:pic macro="'EqButton_Toggle(26)'">
      <xdr:nvPicPr>
        <xdr:cNvPr id="2" name="EqSubtotal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785" y="5166077"/>
          <a:ext cx="182880" cy="10414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1043438</xdr:colOff>
      <xdr:row>17</xdr:row>
      <xdr:rowOff>74715</xdr:rowOff>
    </xdr:from>
    <xdr:to>
      <xdr:col>3</xdr:col>
      <xdr:colOff>1224638</xdr:colOff>
      <xdr:row>17</xdr:row>
      <xdr:rowOff>248563</xdr:rowOff>
    </xdr:to>
    <xdr:pic macro="'InsertRow &quot;&quot;, 26'">
      <xdr:nvPicPr>
        <xdr:cNvPr id="7" name="AddButton1" descr="Add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795105" y="5281715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1318874</xdr:colOff>
      <xdr:row>17</xdr:row>
      <xdr:rowOff>74715</xdr:rowOff>
    </xdr:from>
    <xdr:to>
      <xdr:col>3</xdr:col>
      <xdr:colOff>1500074</xdr:colOff>
      <xdr:row>17</xdr:row>
      <xdr:rowOff>248563</xdr:rowOff>
    </xdr:to>
    <xdr:pic macro="'DeleteRow &quot;&quot;, 26'">
      <xdr:nvPicPr>
        <xdr:cNvPr id="8" name="DeleteButton1" descr="Garbage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/>
        <a:stretch/>
      </xdr:blipFill>
      <xdr:spPr>
        <a:xfrm>
          <a:off x="4070541" y="5281715"/>
          <a:ext cx="181200" cy="17384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126999</xdr:colOff>
      <xdr:row>17</xdr:row>
      <xdr:rowOff>71395</xdr:rowOff>
    </xdr:from>
    <xdr:to>
      <xdr:col>3</xdr:col>
      <xdr:colOff>308199</xdr:colOff>
      <xdr:row>17</xdr:row>
      <xdr:rowOff>252595</xdr:rowOff>
    </xdr:to>
    <xdr:pic macro="'FootnoteToggle(26)'">
      <xdr:nvPicPr>
        <xdr:cNvPr id="9" name="LinkButton1" descr="Transfer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/>
        <a:stretch/>
      </xdr:blipFill>
      <xdr:spPr>
        <a:xfrm>
          <a:off x="2878666" y="5278395"/>
          <a:ext cx="181200" cy="1812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419866</xdr:colOff>
      <xdr:row>17</xdr:row>
      <xdr:rowOff>92796</xdr:rowOff>
    </xdr:from>
    <xdr:to>
      <xdr:col>3</xdr:col>
      <xdr:colOff>627423</xdr:colOff>
      <xdr:row>17</xdr:row>
      <xdr:rowOff>214490</xdr:rowOff>
    </xdr:to>
    <xdr:pic macro="'MoveRowUp(26)'">
      <xdr:nvPicPr>
        <xdr:cNvPr id="10" name="UpButton1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533" y="5299796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3</xdr:col>
      <xdr:colOff>724662</xdr:colOff>
      <xdr:row>17</xdr:row>
      <xdr:rowOff>103528</xdr:rowOff>
    </xdr:from>
    <xdr:to>
      <xdr:col>3</xdr:col>
      <xdr:colOff>932219</xdr:colOff>
      <xdr:row>17</xdr:row>
      <xdr:rowOff>225222</xdr:rowOff>
    </xdr:to>
    <xdr:pic macro="'MoveRowDown(26)'">
      <xdr:nvPicPr>
        <xdr:cNvPr id="11" name="DownButton1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alphaModFix amt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76329" y="5310528"/>
          <a:ext cx="207557" cy="121694"/>
        </a:xfrm>
        <a:prstGeom prst="rect">
          <a:avLst/>
        </a:prstGeom>
      </xdr:spPr>
    </xdr:pic>
    <xdr:clientData fPrintsWithSheet="0"/>
  </xdr:twoCellAnchor>
  <xdr:twoCellAnchor>
    <xdr:from>
      <xdr:col>7</xdr:col>
      <xdr:colOff>705558</xdr:colOff>
      <xdr:row>7</xdr:row>
      <xdr:rowOff>197554</xdr:rowOff>
    </xdr:from>
    <xdr:to>
      <xdr:col>7</xdr:col>
      <xdr:colOff>906726</xdr:colOff>
      <xdr:row>7</xdr:row>
      <xdr:rowOff>261562</xdr:rowOff>
    </xdr:to>
    <xdr:pic macro="'ToggleEqPay(True)'">
      <xdr:nvPicPr>
        <xdr:cNvPr id="14" name="EqSummary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817471" y="2739530"/>
          <a:ext cx="64008" cy="201168"/>
        </a:xfrm>
        <a:prstGeom prst="rect">
          <a:avLst/>
        </a:prstGeom>
      </xdr:spPr>
    </xdr:pic>
    <xdr:clientData fPrintsWithSheet="0"/>
  </xdr:twoCellAnchor>
  <xdr:twoCellAnchor>
    <xdr:from>
      <xdr:col>1</xdr:col>
      <xdr:colOff>141111</xdr:colOff>
      <xdr:row>5</xdr:row>
      <xdr:rowOff>327378</xdr:rowOff>
    </xdr:from>
    <xdr:to>
      <xdr:col>1</xdr:col>
      <xdr:colOff>323991</xdr:colOff>
      <xdr:row>5</xdr:row>
      <xdr:rowOff>510258</xdr:rowOff>
    </xdr:to>
    <xdr:pic macro="[0]!LockOn">
      <xdr:nvPicPr>
        <xdr:cNvPr id="15" name="LockBack" descr="Stop" hidden="1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rcRect/>
        <a:stretch/>
      </xdr:blipFill>
      <xdr:spPr>
        <a:xfrm>
          <a:off x="508000" y="2006600"/>
          <a:ext cx="182880" cy="18288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522111</xdr:colOff>
      <xdr:row>5</xdr:row>
      <xdr:rowOff>327378</xdr:rowOff>
    </xdr:from>
    <xdr:to>
      <xdr:col>1</xdr:col>
      <xdr:colOff>693108</xdr:colOff>
      <xdr:row>5</xdr:row>
      <xdr:rowOff>510258</xdr:rowOff>
    </xdr:to>
    <xdr:pic macro="[0]!LockOff">
      <xdr:nvPicPr>
        <xdr:cNvPr id="16" name="UnlockBack" descr="Stop" hidden="1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rcRect/>
        <a:stretch/>
      </xdr:blipFill>
      <xdr:spPr>
        <a:xfrm>
          <a:off x="889000" y="2006600"/>
          <a:ext cx="170997" cy="18288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179211</xdr:colOff>
      <xdr:row>5</xdr:row>
      <xdr:rowOff>365478</xdr:rowOff>
    </xdr:from>
    <xdr:to>
      <xdr:col>1</xdr:col>
      <xdr:colOff>362091</xdr:colOff>
      <xdr:row>5</xdr:row>
      <xdr:rowOff>548358</xdr:rowOff>
    </xdr:to>
    <xdr:pic macro="[0]!LockOn">
      <xdr:nvPicPr>
        <xdr:cNvPr id="12" name="LockFront" descr="Stop" hidden="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rcRect/>
        <a:stretch/>
      </xdr:blipFill>
      <xdr:spPr>
        <a:xfrm>
          <a:off x="546100" y="2044700"/>
          <a:ext cx="182880" cy="18288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560211</xdr:colOff>
      <xdr:row>5</xdr:row>
      <xdr:rowOff>365478</xdr:rowOff>
    </xdr:from>
    <xdr:to>
      <xdr:col>1</xdr:col>
      <xdr:colOff>734179</xdr:colOff>
      <xdr:row>5</xdr:row>
      <xdr:rowOff>548358</xdr:rowOff>
    </xdr:to>
    <xdr:pic macro="[0]!LockOff">
      <xdr:nvPicPr>
        <xdr:cNvPr id="17" name="UnlockFront" descr="Stop" hidden="1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rcRect/>
        <a:stretch/>
      </xdr:blipFill>
      <xdr:spPr>
        <a:xfrm>
          <a:off x="927100" y="2044700"/>
          <a:ext cx="173968" cy="18288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93133</xdr:colOff>
      <xdr:row>6</xdr:row>
      <xdr:rowOff>289278</xdr:rowOff>
    </xdr:from>
    <xdr:to>
      <xdr:col>3</xdr:col>
      <xdr:colOff>276013</xdr:colOff>
      <xdr:row>7</xdr:row>
      <xdr:rowOff>116558</xdr:rowOff>
    </xdr:to>
    <xdr:pic macro="[0]!ResizeItem">
      <xdr:nvPicPr>
        <xdr:cNvPr id="19" name="ResizeItem" descr="Play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9"/>
            </a:ext>
          </a:extLst>
        </a:blip>
        <a:srcRect/>
        <a:stretch/>
      </xdr:blipFill>
      <xdr:spPr>
        <a:xfrm>
          <a:off x="2844800" y="2730500"/>
          <a:ext cx="182880" cy="180058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1286933</xdr:colOff>
      <xdr:row>10</xdr:row>
      <xdr:rowOff>74789</xdr:rowOff>
    </xdr:from>
    <xdr:to>
      <xdr:col>3</xdr:col>
      <xdr:colOff>1515533</xdr:colOff>
      <xdr:row>10</xdr:row>
      <xdr:rowOff>303389</xdr:rowOff>
    </xdr:to>
    <xdr:pic macro="[0]!sortPossession">
      <xdr:nvPicPr>
        <xdr:cNvPr id="20" name="SortPossession" descr="Play" hidden="1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1"/>
            </a:ext>
          </a:extLst>
        </a:blip>
        <a:srcRect/>
        <a:stretch/>
      </xdr:blipFill>
      <xdr:spPr>
        <a:xfrm rot="16200000">
          <a:off x="4042833" y="3160889"/>
          <a:ext cx="228600" cy="228600"/>
        </a:xfrm>
        <a:prstGeom prst="rect">
          <a:avLst/>
        </a:prstGeom>
      </xdr:spPr>
    </xdr:pic>
    <xdr:clientData fPrintsWithSheet="0"/>
  </xdr:twoCellAnchor>
  <xdr:twoCellAnchor>
    <xdr:from>
      <xdr:col>4</xdr:col>
      <xdr:colOff>1991078</xdr:colOff>
      <xdr:row>10</xdr:row>
      <xdr:rowOff>69144</xdr:rowOff>
    </xdr:from>
    <xdr:to>
      <xdr:col>4</xdr:col>
      <xdr:colOff>2219678</xdr:colOff>
      <xdr:row>10</xdr:row>
      <xdr:rowOff>297744</xdr:rowOff>
    </xdr:to>
    <xdr:pic macro="[0]!SortItem">
      <xdr:nvPicPr>
        <xdr:cNvPr id="22" name="SortItem" descr="Play" hidden="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1"/>
            </a:ext>
          </a:extLst>
        </a:blip>
        <a:srcRect/>
        <a:stretch/>
      </xdr:blipFill>
      <xdr:spPr>
        <a:xfrm rot="16200000">
          <a:off x="6337300" y="3314700"/>
          <a:ext cx="228600" cy="228600"/>
        </a:xfrm>
        <a:prstGeom prst="rect">
          <a:avLst/>
        </a:prstGeom>
      </xdr:spPr>
    </xdr:pic>
    <xdr:clientData fPrintsWithSheet="0"/>
  </xdr:twoCellAnchor>
  <xdr:twoCellAnchor>
    <xdr:from>
      <xdr:col>3</xdr:col>
      <xdr:colOff>1325033</xdr:colOff>
      <xdr:row>10</xdr:row>
      <xdr:rowOff>112889</xdr:rowOff>
    </xdr:from>
    <xdr:to>
      <xdr:col>3</xdr:col>
      <xdr:colOff>1509183</xdr:colOff>
      <xdr:row>10</xdr:row>
      <xdr:rowOff>297039</xdr:rowOff>
    </xdr:to>
    <xdr:pic macro="[0]!sortPossession">
      <xdr:nvPicPr>
        <xdr:cNvPr id="25" name="SortPossessionNone" descr="Stop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3"/>
            </a:ext>
          </a:extLst>
        </a:blip>
        <a:srcRect/>
        <a:stretch/>
      </xdr:blipFill>
      <xdr:spPr>
        <a:xfrm>
          <a:off x="4076700" y="3175000"/>
          <a:ext cx="184150" cy="184150"/>
        </a:xfrm>
        <a:prstGeom prst="rect">
          <a:avLst/>
        </a:prstGeom>
      </xdr:spPr>
    </xdr:pic>
    <xdr:clientData fPrintsWithSheet="0"/>
  </xdr:twoCellAnchor>
  <xdr:twoCellAnchor>
    <xdr:from>
      <xdr:col>4</xdr:col>
      <xdr:colOff>2016478</xdr:colOff>
      <xdr:row>10</xdr:row>
      <xdr:rowOff>107244</xdr:rowOff>
    </xdr:from>
    <xdr:to>
      <xdr:col>4</xdr:col>
      <xdr:colOff>2200628</xdr:colOff>
      <xdr:row>10</xdr:row>
      <xdr:rowOff>291394</xdr:rowOff>
    </xdr:to>
    <xdr:pic macro="[0]!SortItem">
      <xdr:nvPicPr>
        <xdr:cNvPr id="26" name="SortItemNone" descr="Stop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3"/>
            </a:ext>
          </a:extLst>
        </a:blip>
        <a:srcRect/>
        <a:stretch/>
      </xdr:blipFill>
      <xdr:spPr>
        <a:xfrm>
          <a:off x="6362700" y="3352800"/>
          <a:ext cx="184150" cy="18415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504825</xdr:colOff>
          <xdr:row>5</xdr:row>
          <xdr:rowOff>485775</xdr:rowOff>
        </xdr:from>
        <xdr:to>
          <xdr:col>1</xdr:col>
          <xdr:colOff>1171575</xdr:colOff>
          <xdr:row>5</xdr:row>
          <xdr:rowOff>685800</xdr:rowOff>
        </xdr:to>
        <xdr:sp macro="" textlink="">
          <xdr:nvSpPr>
            <xdr:cNvPr id="8193" name="Label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8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Lock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141110</xdr:colOff>
      <xdr:row>10</xdr:row>
      <xdr:rowOff>56446</xdr:rowOff>
    </xdr:from>
    <xdr:to>
      <xdr:col>1</xdr:col>
      <xdr:colOff>395110</xdr:colOff>
      <xdr:row>10</xdr:row>
      <xdr:rowOff>323146</xdr:rowOff>
    </xdr:to>
    <xdr:pic macro="[0]!RowNumbers">
      <xdr:nvPicPr>
        <xdr:cNvPr id="27" name="RowID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7999" y="3302002"/>
          <a:ext cx="254000" cy="266700"/>
        </a:xfrm>
        <a:prstGeom prst="rect">
          <a:avLst/>
        </a:prstGeom>
      </xdr:spPr>
    </xdr:pic>
    <xdr:clientData fPrintsWithSheet="0"/>
  </xdr:twoCellAnchor>
  <xdr:twoCellAnchor editAs="absolute">
    <xdr:from>
      <xdr:col>3</xdr:col>
      <xdr:colOff>1227630</xdr:colOff>
      <xdr:row>5</xdr:row>
      <xdr:rowOff>437509</xdr:rowOff>
    </xdr:from>
    <xdr:to>
      <xdr:col>3</xdr:col>
      <xdr:colOff>1533828</xdr:colOff>
      <xdr:row>5</xdr:row>
      <xdr:rowOff>737709</xdr:rowOff>
    </xdr:to>
    <xdr:pic macro="[0]!RowMove">
      <xdr:nvPicPr>
        <xdr:cNvPr id="31" name="MoveIcon" descr="Back RTL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6"/>
            </a:ext>
          </a:extLst>
        </a:blip>
        <a:stretch>
          <a:fillRect/>
        </a:stretch>
      </xdr:blipFill>
      <xdr:spPr>
        <a:xfrm>
          <a:off x="3979297" y="1989731"/>
          <a:ext cx="306198" cy="30020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5</xdr:row>
          <xdr:rowOff>466725</xdr:rowOff>
        </xdr:from>
        <xdr:to>
          <xdr:col>4</xdr:col>
          <xdr:colOff>647700</xdr:colOff>
          <xdr:row>5</xdr:row>
          <xdr:rowOff>676275</xdr:rowOff>
        </xdr:to>
        <xdr:sp macro="" textlink="">
          <xdr:nvSpPr>
            <xdr:cNvPr id="8197" name="MoveLabel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8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Move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3</xdr:col>
      <xdr:colOff>85997</xdr:colOff>
      <xdr:row>5</xdr:row>
      <xdr:rowOff>437441</xdr:rowOff>
    </xdr:from>
    <xdr:to>
      <xdr:col>3</xdr:col>
      <xdr:colOff>346994</xdr:colOff>
      <xdr:row>5</xdr:row>
      <xdr:rowOff>692156</xdr:rowOff>
    </xdr:to>
    <xdr:pic macro="'PrintCompressed(3)'">
      <xdr:nvPicPr>
        <xdr:cNvPr id="32" name="PrintIcon" descr="Fax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8"/>
            </a:ext>
          </a:extLst>
        </a:blip>
        <a:stretch>
          <a:fillRect/>
        </a:stretch>
      </xdr:blipFill>
      <xdr:spPr>
        <a:xfrm>
          <a:off x="2837664" y="1989663"/>
          <a:ext cx="260997" cy="254715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457200</xdr:colOff>
          <xdr:row>5</xdr:row>
          <xdr:rowOff>485775</xdr:rowOff>
        </xdr:from>
        <xdr:to>
          <xdr:col>3</xdr:col>
          <xdr:colOff>1114425</xdr:colOff>
          <xdr:row>5</xdr:row>
          <xdr:rowOff>685800</xdr:rowOff>
        </xdr:to>
        <xdr:sp macro="" textlink="">
          <xdr:nvSpPr>
            <xdr:cNvPr id="8198" name="PrintLabel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8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1</xdr:col>
      <xdr:colOff>1312323</xdr:colOff>
      <xdr:row>5</xdr:row>
      <xdr:rowOff>437509</xdr:rowOff>
    </xdr:from>
    <xdr:to>
      <xdr:col>1</xdr:col>
      <xdr:colOff>1586643</xdr:colOff>
      <xdr:row>5</xdr:row>
      <xdr:rowOff>711829</xdr:rowOff>
    </xdr:to>
    <xdr:pic macro="[0]!RoleHyperlink">
      <xdr:nvPicPr>
        <xdr:cNvPr id="34" name="RoleIcon" descr="User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0"/>
            </a:ext>
          </a:extLst>
        </a:blip>
        <a:stretch>
          <a:fillRect/>
        </a:stretch>
      </xdr:blipFill>
      <xdr:spPr>
        <a:xfrm>
          <a:off x="1679212" y="1989731"/>
          <a:ext cx="274320" cy="27432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1647825</xdr:colOff>
          <xdr:row>5</xdr:row>
          <xdr:rowOff>485775</xdr:rowOff>
        </xdr:from>
        <xdr:to>
          <xdr:col>2</xdr:col>
          <xdr:colOff>9525</xdr:colOff>
          <xdr:row>5</xdr:row>
          <xdr:rowOff>685800</xdr:rowOff>
        </xdr:to>
        <xdr:sp macro="" textlink="">
          <xdr:nvSpPr>
            <xdr:cNvPr id="8199" name="RoleLabel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8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Role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1</xdr:col>
      <xdr:colOff>155221</xdr:colOff>
      <xdr:row>5</xdr:row>
      <xdr:rowOff>437441</xdr:rowOff>
    </xdr:from>
    <xdr:to>
      <xdr:col>1</xdr:col>
      <xdr:colOff>429541</xdr:colOff>
      <xdr:row>5</xdr:row>
      <xdr:rowOff>711761</xdr:rowOff>
    </xdr:to>
    <xdr:pic macro="[0]!TableLockToggle">
      <xdr:nvPicPr>
        <xdr:cNvPr id="28" name="Locked" descr="Lock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2"/>
            </a:ext>
          </a:extLst>
        </a:blip>
        <a:stretch>
          <a:fillRect/>
        </a:stretch>
      </xdr:blipFill>
      <xdr:spPr>
        <a:xfrm>
          <a:off x="522110" y="1989663"/>
          <a:ext cx="274320" cy="27432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142875</xdr:colOff>
          <xdr:row>5</xdr:row>
          <xdr:rowOff>466725</xdr:rowOff>
        </xdr:from>
        <xdr:to>
          <xdr:col>6</xdr:col>
          <xdr:colOff>800100</xdr:colOff>
          <xdr:row>5</xdr:row>
          <xdr:rowOff>676275</xdr:rowOff>
        </xdr:to>
        <xdr:sp macro="" textlink="">
          <xdr:nvSpPr>
            <xdr:cNvPr id="8206" name="Label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8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Review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4</xdr:col>
      <xdr:colOff>2225534</xdr:colOff>
      <xdr:row>5</xdr:row>
      <xdr:rowOff>451556</xdr:rowOff>
    </xdr:from>
    <xdr:to>
      <xdr:col>6</xdr:col>
      <xdr:colOff>67703</xdr:colOff>
      <xdr:row>5</xdr:row>
      <xdr:rowOff>680156</xdr:rowOff>
    </xdr:to>
    <xdr:pic macro="[0]!Review">
      <xdr:nvPicPr>
        <xdr:cNvPr id="40" name="Graphic 39" descr="Scales of justice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4"/>
            </a:ext>
          </a:extLst>
        </a:blip>
        <a:stretch>
          <a:fillRect/>
        </a:stretch>
      </xdr:blipFill>
      <xdr:spPr>
        <a:xfrm>
          <a:off x="6571756" y="2003778"/>
          <a:ext cx="226947" cy="22860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1190625</xdr:colOff>
          <xdr:row>5</xdr:row>
          <xdr:rowOff>466725</xdr:rowOff>
        </xdr:from>
        <xdr:to>
          <xdr:col>4</xdr:col>
          <xdr:colOff>1981200</xdr:colOff>
          <xdr:row>5</xdr:row>
          <xdr:rowOff>714375</xdr:rowOff>
        </xdr:to>
        <xdr:sp macro="" textlink="">
          <xdr:nvSpPr>
            <xdr:cNvPr id="8207" name="MergeLabel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8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</a:rPr>
                <a:t>Combine</a:t>
              </a:r>
            </a:p>
          </xdr:txBody>
        </xdr:sp>
        <xdr:clientData fPrintsWithSheet="0"/>
      </xdr:twoCellAnchor>
    </mc:Choice>
    <mc:Fallback/>
  </mc:AlternateContent>
  <xdr:twoCellAnchor editAs="absolute">
    <xdr:from>
      <xdr:col>4</xdr:col>
      <xdr:colOff>874889</xdr:colOff>
      <xdr:row>5</xdr:row>
      <xdr:rowOff>507601</xdr:rowOff>
    </xdr:from>
    <xdr:to>
      <xdr:col>4</xdr:col>
      <xdr:colOff>1058705</xdr:colOff>
      <xdr:row>5</xdr:row>
      <xdr:rowOff>644761</xdr:rowOff>
    </xdr:to>
    <xdr:sp macro="[0]!CombineRows" textlink="">
      <xdr:nvSpPr>
        <xdr:cNvPr id="41" name="Merge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/>
      </xdr:nvSpPr>
      <xdr:spPr>
        <a:xfrm rot="5400000">
          <a:off x="5244439" y="2036495"/>
          <a:ext cx="137160" cy="183816"/>
        </a:xfrm>
        <a:prstGeom prst="flowChartCollate">
          <a:avLst/>
        </a:prstGeom>
        <a:solidFill>
          <a:schemeClr val="bg1">
            <a:lumMod val="85000"/>
          </a:schemeClr>
        </a:solidFill>
        <a:ln w="63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5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51.xml"/><Relationship Id="rId5" Type="http://schemas.openxmlformats.org/officeDocument/2006/relationships/ctrlProp" Target="../ctrlProps/ctrlProp50.xml"/><Relationship Id="rId10" Type="http://schemas.openxmlformats.org/officeDocument/2006/relationships/ctrlProp" Target="../ctrlProps/ctrlProp55.xml"/><Relationship Id="rId4" Type="http://schemas.openxmlformats.org/officeDocument/2006/relationships/image" Target="../media/image21.png"/><Relationship Id="rId9" Type="http://schemas.openxmlformats.org/officeDocument/2006/relationships/ctrlProp" Target="../ctrlProps/ctrlProp5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1.xml"/><Relationship Id="rId5" Type="http://schemas.openxmlformats.org/officeDocument/2006/relationships/ctrlProp" Target="../ctrlProps/ctrlProp57.xml"/><Relationship Id="rId4" Type="http://schemas.openxmlformats.org/officeDocument/2006/relationships/ctrlProp" Target="../ctrlProps/ctrlProp56.xm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0.xml"/><Relationship Id="rId21" Type="http://schemas.openxmlformats.org/officeDocument/2006/relationships/ctrlProp" Target="../ctrlProps/ctrlProp75.xml"/><Relationship Id="rId42" Type="http://schemas.openxmlformats.org/officeDocument/2006/relationships/ctrlProp" Target="../ctrlProps/ctrlProp96.xml"/><Relationship Id="rId47" Type="http://schemas.openxmlformats.org/officeDocument/2006/relationships/ctrlProp" Target="../ctrlProps/ctrlProp101.xml"/><Relationship Id="rId63" Type="http://schemas.openxmlformats.org/officeDocument/2006/relationships/ctrlProp" Target="../ctrlProps/ctrlProp117.xml"/><Relationship Id="rId68" Type="http://schemas.openxmlformats.org/officeDocument/2006/relationships/ctrlProp" Target="../ctrlProps/ctrlProp122.xml"/><Relationship Id="rId7" Type="http://schemas.openxmlformats.org/officeDocument/2006/relationships/ctrlProp" Target="../ctrlProps/ctrlProp61.xml"/><Relationship Id="rId71" Type="http://schemas.openxmlformats.org/officeDocument/2006/relationships/ctrlProp" Target="../ctrlProps/ctrlProp125.xml"/><Relationship Id="rId2" Type="http://schemas.openxmlformats.org/officeDocument/2006/relationships/vmlDrawing" Target="../drawings/vmlDrawing9.vml"/><Relationship Id="rId16" Type="http://schemas.openxmlformats.org/officeDocument/2006/relationships/ctrlProp" Target="../ctrlProps/ctrlProp70.xml"/><Relationship Id="rId29" Type="http://schemas.openxmlformats.org/officeDocument/2006/relationships/ctrlProp" Target="../ctrlProps/ctrlProp83.xml"/><Relationship Id="rId11" Type="http://schemas.openxmlformats.org/officeDocument/2006/relationships/ctrlProp" Target="../ctrlProps/ctrlProp65.xml"/><Relationship Id="rId24" Type="http://schemas.openxmlformats.org/officeDocument/2006/relationships/ctrlProp" Target="../ctrlProps/ctrlProp78.xml"/><Relationship Id="rId32" Type="http://schemas.openxmlformats.org/officeDocument/2006/relationships/ctrlProp" Target="../ctrlProps/ctrlProp86.xml"/><Relationship Id="rId37" Type="http://schemas.openxmlformats.org/officeDocument/2006/relationships/ctrlProp" Target="../ctrlProps/ctrlProp91.xml"/><Relationship Id="rId40" Type="http://schemas.openxmlformats.org/officeDocument/2006/relationships/ctrlProp" Target="../ctrlProps/ctrlProp94.xml"/><Relationship Id="rId45" Type="http://schemas.openxmlformats.org/officeDocument/2006/relationships/ctrlProp" Target="../ctrlProps/ctrlProp99.xml"/><Relationship Id="rId53" Type="http://schemas.openxmlformats.org/officeDocument/2006/relationships/ctrlProp" Target="../ctrlProps/ctrlProp107.xml"/><Relationship Id="rId58" Type="http://schemas.openxmlformats.org/officeDocument/2006/relationships/ctrlProp" Target="../ctrlProps/ctrlProp112.xml"/><Relationship Id="rId66" Type="http://schemas.openxmlformats.org/officeDocument/2006/relationships/ctrlProp" Target="../ctrlProps/ctrlProp120.xml"/><Relationship Id="rId5" Type="http://schemas.openxmlformats.org/officeDocument/2006/relationships/ctrlProp" Target="../ctrlProps/ctrlProp59.xml"/><Relationship Id="rId61" Type="http://schemas.openxmlformats.org/officeDocument/2006/relationships/ctrlProp" Target="../ctrlProps/ctrlProp115.xml"/><Relationship Id="rId19" Type="http://schemas.openxmlformats.org/officeDocument/2006/relationships/ctrlProp" Target="../ctrlProps/ctrlProp73.xml"/><Relationship Id="rId14" Type="http://schemas.openxmlformats.org/officeDocument/2006/relationships/ctrlProp" Target="../ctrlProps/ctrlProp68.xml"/><Relationship Id="rId22" Type="http://schemas.openxmlformats.org/officeDocument/2006/relationships/ctrlProp" Target="../ctrlProps/ctrlProp76.xml"/><Relationship Id="rId27" Type="http://schemas.openxmlformats.org/officeDocument/2006/relationships/ctrlProp" Target="../ctrlProps/ctrlProp81.xml"/><Relationship Id="rId30" Type="http://schemas.openxmlformats.org/officeDocument/2006/relationships/ctrlProp" Target="../ctrlProps/ctrlProp84.xml"/><Relationship Id="rId35" Type="http://schemas.openxmlformats.org/officeDocument/2006/relationships/ctrlProp" Target="../ctrlProps/ctrlProp89.xml"/><Relationship Id="rId43" Type="http://schemas.openxmlformats.org/officeDocument/2006/relationships/ctrlProp" Target="../ctrlProps/ctrlProp97.xml"/><Relationship Id="rId48" Type="http://schemas.openxmlformats.org/officeDocument/2006/relationships/ctrlProp" Target="../ctrlProps/ctrlProp102.xml"/><Relationship Id="rId56" Type="http://schemas.openxmlformats.org/officeDocument/2006/relationships/ctrlProp" Target="../ctrlProps/ctrlProp110.xml"/><Relationship Id="rId64" Type="http://schemas.openxmlformats.org/officeDocument/2006/relationships/ctrlProp" Target="../ctrlProps/ctrlProp118.xml"/><Relationship Id="rId69" Type="http://schemas.openxmlformats.org/officeDocument/2006/relationships/ctrlProp" Target="../ctrlProps/ctrlProp123.xml"/><Relationship Id="rId8" Type="http://schemas.openxmlformats.org/officeDocument/2006/relationships/ctrlProp" Target="../ctrlProps/ctrlProp62.xml"/><Relationship Id="rId51" Type="http://schemas.openxmlformats.org/officeDocument/2006/relationships/ctrlProp" Target="../ctrlProps/ctrlProp105.xml"/><Relationship Id="rId72" Type="http://schemas.openxmlformats.org/officeDocument/2006/relationships/ctrlProp" Target="../ctrlProps/ctrlProp126.xml"/><Relationship Id="rId3" Type="http://schemas.openxmlformats.org/officeDocument/2006/relationships/image" Target="../media/image21.png"/><Relationship Id="rId12" Type="http://schemas.openxmlformats.org/officeDocument/2006/relationships/ctrlProp" Target="../ctrlProps/ctrlProp66.xml"/><Relationship Id="rId17" Type="http://schemas.openxmlformats.org/officeDocument/2006/relationships/ctrlProp" Target="../ctrlProps/ctrlProp71.xml"/><Relationship Id="rId25" Type="http://schemas.openxmlformats.org/officeDocument/2006/relationships/ctrlProp" Target="../ctrlProps/ctrlProp79.xml"/><Relationship Id="rId33" Type="http://schemas.openxmlformats.org/officeDocument/2006/relationships/ctrlProp" Target="../ctrlProps/ctrlProp87.xml"/><Relationship Id="rId38" Type="http://schemas.openxmlformats.org/officeDocument/2006/relationships/ctrlProp" Target="../ctrlProps/ctrlProp92.xml"/><Relationship Id="rId46" Type="http://schemas.openxmlformats.org/officeDocument/2006/relationships/ctrlProp" Target="../ctrlProps/ctrlProp100.xml"/><Relationship Id="rId59" Type="http://schemas.openxmlformats.org/officeDocument/2006/relationships/ctrlProp" Target="../ctrlProps/ctrlProp113.xml"/><Relationship Id="rId67" Type="http://schemas.openxmlformats.org/officeDocument/2006/relationships/ctrlProp" Target="../ctrlProps/ctrlProp121.xml"/><Relationship Id="rId20" Type="http://schemas.openxmlformats.org/officeDocument/2006/relationships/ctrlProp" Target="../ctrlProps/ctrlProp74.xml"/><Relationship Id="rId41" Type="http://schemas.openxmlformats.org/officeDocument/2006/relationships/ctrlProp" Target="../ctrlProps/ctrlProp95.xml"/><Relationship Id="rId54" Type="http://schemas.openxmlformats.org/officeDocument/2006/relationships/ctrlProp" Target="../ctrlProps/ctrlProp108.xml"/><Relationship Id="rId62" Type="http://schemas.openxmlformats.org/officeDocument/2006/relationships/ctrlProp" Target="../ctrlProps/ctrlProp116.xml"/><Relationship Id="rId70" Type="http://schemas.openxmlformats.org/officeDocument/2006/relationships/ctrlProp" Target="../ctrlProps/ctrlProp124.xml"/><Relationship Id="rId1" Type="http://schemas.openxmlformats.org/officeDocument/2006/relationships/drawing" Target="../drawings/drawing12.xml"/><Relationship Id="rId6" Type="http://schemas.openxmlformats.org/officeDocument/2006/relationships/ctrlProp" Target="../ctrlProps/ctrlProp60.xml"/><Relationship Id="rId15" Type="http://schemas.openxmlformats.org/officeDocument/2006/relationships/ctrlProp" Target="../ctrlProps/ctrlProp69.xml"/><Relationship Id="rId23" Type="http://schemas.openxmlformats.org/officeDocument/2006/relationships/ctrlProp" Target="../ctrlProps/ctrlProp77.xml"/><Relationship Id="rId28" Type="http://schemas.openxmlformats.org/officeDocument/2006/relationships/ctrlProp" Target="../ctrlProps/ctrlProp82.xml"/><Relationship Id="rId36" Type="http://schemas.openxmlformats.org/officeDocument/2006/relationships/ctrlProp" Target="../ctrlProps/ctrlProp90.xml"/><Relationship Id="rId49" Type="http://schemas.openxmlformats.org/officeDocument/2006/relationships/ctrlProp" Target="../ctrlProps/ctrlProp103.xml"/><Relationship Id="rId57" Type="http://schemas.openxmlformats.org/officeDocument/2006/relationships/ctrlProp" Target="../ctrlProps/ctrlProp111.xml"/><Relationship Id="rId10" Type="http://schemas.openxmlformats.org/officeDocument/2006/relationships/ctrlProp" Target="../ctrlProps/ctrlProp64.xml"/><Relationship Id="rId31" Type="http://schemas.openxmlformats.org/officeDocument/2006/relationships/ctrlProp" Target="../ctrlProps/ctrlProp85.xml"/><Relationship Id="rId44" Type="http://schemas.openxmlformats.org/officeDocument/2006/relationships/ctrlProp" Target="../ctrlProps/ctrlProp98.xml"/><Relationship Id="rId52" Type="http://schemas.openxmlformats.org/officeDocument/2006/relationships/ctrlProp" Target="../ctrlProps/ctrlProp106.xml"/><Relationship Id="rId60" Type="http://schemas.openxmlformats.org/officeDocument/2006/relationships/ctrlProp" Target="../ctrlProps/ctrlProp114.xml"/><Relationship Id="rId65" Type="http://schemas.openxmlformats.org/officeDocument/2006/relationships/ctrlProp" Target="../ctrlProps/ctrlProp119.xml"/><Relationship Id="rId4" Type="http://schemas.openxmlformats.org/officeDocument/2006/relationships/ctrlProp" Target="../ctrlProps/ctrlProp58.xml"/><Relationship Id="rId9" Type="http://schemas.openxmlformats.org/officeDocument/2006/relationships/ctrlProp" Target="../ctrlProps/ctrlProp63.xml"/><Relationship Id="rId13" Type="http://schemas.openxmlformats.org/officeDocument/2006/relationships/ctrlProp" Target="../ctrlProps/ctrlProp67.xml"/><Relationship Id="rId18" Type="http://schemas.openxmlformats.org/officeDocument/2006/relationships/ctrlProp" Target="../ctrlProps/ctrlProp72.xml"/><Relationship Id="rId39" Type="http://schemas.openxmlformats.org/officeDocument/2006/relationships/ctrlProp" Target="../ctrlProps/ctrlProp93.xml"/><Relationship Id="rId34" Type="http://schemas.openxmlformats.org/officeDocument/2006/relationships/ctrlProp" Target="../ctrlProps/ctrlProp88.xml"/><Relationship Id="rId50" Type="http://schemas.openxmlformats.org/officeDocument/2006/relationships/ctrlProp" Target="../ctrlProps/ctrlProp104.xml"/><Relationship Id="rId55" Type="http://schemas.openxmlformats.org/officeDocument/2006/relationships/ctrlProp" Target="../ctrlProps/ctrlProp10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27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3.xml"/><Relationship Id="rId6" Type="http://schemas.openxmlformats.org/officeDocument/2006/relationships/ctrlProp" Target="../ctrlProps/ctrlProp130.xml"/><Relationship Id="rId5" Type="http://schemas.openxmlformats.org/officeDocument/2006/relationships/ctrlProp" Target="../ctrlProps/ctrlProp129.xml"/><Relationship Id="rId4" Type="http://schemas.openxmlformats.org/officeDocument/2006/relationships/ctrlProp" Target="../ctrlProps/ctrlProp12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https://www.ninthcircuit.org/sites/default/files/Equitable-Distribution-Spreadsheet-User-Guide.pdf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file:///C:\Users\ctjudt2\AppData\Local\Microsoft\Windows\Library\Containers\com.microsoft.Excel\Data\Library\Containers\com.microsoft.Excel\Data\Library\Application%20Support\Microsoft\TEST\Forms\Forms.pdf" TargetMode="External"/><Relationship Id="rId1" Type="http://schemas.openxmlformats.org/officeDocument/2006/relationships/hyperlink" Target="https://www.ninthcircuit.org/sites/default/files/Equitable-Distribution-Spreadsheet-User-Guide.pdf" TargetMode="External"/><Relationship Id="rId6" Type="http://schemas.openxmlformats.org/officeDocument/2006/relationships/hyperlink" Target="file:///C:\Users\ctjudt2\AppData\Local\Microsoft\Windows\Library\Containers\com.microsoft.Excel\Data\Library\Containers\com.microsoft.Excel\Data\Library\Application%20Support\Microsoft\TEST\Forms\Instructions.docx" TargetMode="External"/><Relationship Id="rId5" Type="http://schemas.openxmlformats.org/officeDocument/2006/relationships/hyperlink" Target="https://www.ninthcircuit.org/" TargetMode="External"/><Relationship Id="rId4" Type="http://schemas.openxmlformats.org/officeDocument/2006/relationships/hyperlink" Target="https://ninthcircuit.org/about/judges/circuit/diana-m-tenni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image" Target="../media/image2.png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image" Target="../media/image21.png"/><Relationship Id="rId9" Type="http://schemas.openxmlformats.org/officeDocument/2006/relationships/ctrlProp" Target="../ctrlProps/ctrlProp2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10" Type="http://schemas.openxmlformats.org/officeDocument/2006/relationships/ctrlProp" Target="../ctrlProps/ctrlProp31.xml"/><Relationship Id="rId4" Type="http://schemas.openxmlformats.org/officeDocument/2006/relationships/image" Target="../media/image21.png"/><Relationship Id="rId9" Type="http://schemas.openxmlformats.org/officeDocument/2006/relationships/ctrlProp" Target="../ctrlProps/ctrlProp3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3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image" Target="../media/image21.png"/><Relationship Id="rId9" Type="http://schemas.openxmlformats.org/officeDocument/2006/relationships/ctrlProp" Target="../ctrlProps/ctrlProp3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9.xml"/><Relationship Id="rId5" Type="http://schemas.openxmlformats.org/officeDocument/2006/relationships/ctrlProp" Target="../ctrlProps/ctrlProp38.xml"/><Relationship Id="rId10" Type="http://schemas.openxmlformats.org/officeDocument/2006/relationships/ctrlProp" Target="../ctrlProps/ctrlProp43.xml"/><Relationship Id="rId4" Type="http://schemas.openxmlformats.org/officeDocument/2006/relationships/image" Target="../media/image21.png"/><Relationship Id="rId9" Type="http://schemas.openxmlformats.org/officeDocument/2006/relationships/ctrlProp" Target="../ctrlProps/ctrlProp4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46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5.xml"/><Relationship Id="rId5" Type="http://schemas.openxmlformats.org/officeDocument/2006/relationships/ctrlProp" Target="../ctrlProps/ctrlProp44.xml"/><Relationship Id="rId10" Type="http://schemas.openxmlformats.org/officeDocument/2006/relationships/ctrlProp" Target="../ctrlProps/ctrlProp49.xml"/><Relationship Id="rId4" Type="http://schemas.openxmlformats.org/officeDocument/2006/relationships/image" Target="../media/image21.png"/><Relationship Id="rId9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0">
    <pageSetUpPr fitToPage="1"/>
  </sheetPr>
  <dimension ref="A1:E23"/>
  <sheetViews>
    <sheetView showGridLines="0" workbookViewId="0"/>
  </sheetViews>
  <sheetFormatPr defaultColWidth="0" defaultRowHeight="21" zeroHeight="1"/>
  <cols>
    <col min="1" max="1" width="34.6328125" customWidth="1"/>
    <col min="2" max="2" width="21.6328125" customWidth="1"/>
    <col min="3" max="3" width="10.6328125" customWidth="1"/>
    <col min="4" max="5" width="255.6328125" style="9" customWidth="1"/>
    <col min="6" max="16384" width="10.6328125" hidden="1"/>
  </cols>
  <sheetData>
    <row r="1" spans="1:5" ht="3" customHeight="1"/>
    <row r="2" spans="1:5" ht="408.95" customHeight="1">
      <c r="A2" s="8"/>
      <c r="B2" s="8"/>
      <c r="C2" s="8"/>
    </row>
    <row r="3" spans="1:5" ht="46.5">
      <c r="A3" s="8"/>
    </row>
    <row r="4" spans="1:5" ht="15" customHeight="1">
      <c r="A4" s="10"/>
      <c r="B4" s="10"/>
    </row>
    <row r="5" spans="1:5" s="11" customFormat="1" ht="20.100000000000001" customHeight="1">
      <c r="D5" s="12"/>
      <c r="E5" s="12"/>
    </row>
    <row r="6" spans="1:5" s="11" customFormat="1" ht="20.100000000000001" customHeight="1">
      <c r="A6" s="530" t="s">
        <v>42</v>
      </c>
      <c r="B6" s="531"/>
      <c r="C6" s="531"/>
      <c r="D6" s="12"/>
      <c r="E6" s="12"/>
    </row>
    <row r="7" spans="1:5" ht="39.950000000000003" customHeight="1">
      <c r="A7" s="528"/>
      <c r="B7" s="528"/>
      <c r="C7" s="529"/>
    </row>
    <row r="8" spans="1:5" ht="36">
      <c r="A8" s="532"/>
      <c r="B8" s="532"/>
      <c r="C8" s="532"/>
    </row>
    <row r="9" spans="1:5" ht="46.5">
      <c r="A9" s="8"/>
    </row>
    <row r="10" spans="1:5" ht="46.5">
      <c r="A10" s="8"/>
    </row>
    <row r="11" spans="1:5" ht="46.5">
      <c r="A11" s="8"/>
    </row>
    <row r="12" spans="1:5" ht="46.5">
      <c r="A12" s="8"/>
    </row>
    <row r="13" spans="1:5" ht="46.5">
      <c r="A13" s="8"/>
    </row>
    <row r="14" spans="1:5"/>
    <row r="15" spans="1:5" s="9" customFormat="1" ht="200.1" customHeight="1"/>
    <row r="16" spans="1:5" s="9" customFormat="1" ht="200.1" customHeight="1"/>
    <row r="17"/>
    <row r="18"/>
    <row r="19"/>
    <row r="20"/>
    <row r="21"/>
    <row r="22"/>
    <row r="23"/>
  </sheetData>
  <sheetProtection algorithmName="SHA-512" hashValue="JbUvnoas0Wq8YVCjHnVoqymHEYuy/TUUXY/PsHw1ijfsQF678/rtBFzCMFbOU2s9dnroffbID8YMjjIybV6zzw==" saltValue="m4pxG8IlFtqCta8ILHyKCg==" spinCount="100000" sheet="1" objects="1" scenarios="1" insertHyperlinks="0" selectLockedCells="1"/>
  <mergeCells count="3">
    <mergeCell ref="A7:C7"/>
    <mergeCell ref="A6:C6"/>
    <mergeCell ref="A8:C8"/>
  </mergeCells>
  <pageMargins left="0.25" right="0.25" top="0" bottom="0.25" header="0" footer="0"/>
  <pageSetup scale="36" orientation="landscape" cellComments="atEnd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9">
    <pageSetUpPr fitToPage="1"/>
  </sheetPr>
  <dimension ref="A1:R246"/>
  <sheetViews>
    <sheetView showGridLines="0" showRowColHeaders="0" zoomScale="90" zoomScaleNormal="90" workbookViewId="0">
      <pane ySplit="9" topLeftCell="A10" activePane="bottomLeft" state="frozenSplit"/>
      <selection pane="bottomLeft"/>
    </sheetView>
  </sheetViews>
  <sheetFormatPr defaultColWidth="0" defaultRowHeight="21" outlineLevelRow="1"/>
  <cols>
    <col min="1" max="1" width="3.6328125" style="178" customWidth="1"/>
    <col min="2" max="2" width="22.6328125" style="342" customWidth="1"/>
    <col min="3" max="3" width="0.90625" style="123" customWidth="1"/>
    <col min="4" max="4" width="15.6328125" style="123" customWidth="1"/>
    <col min="5" max="5" width="22.6328125" style="123" customWidth="1"/>
    <col min="6" max="6" width="13.08984375" style="123" customWidth="1"/>
    <col min="7" max="7" width="93.90625" style="123" customWidth="1"/>
    <col min="8" max="8" width="2.6328125" style="311" customWidth="1"/>
    <col min="9" max="9" width="13.453125" style="333" customWidth="1"/>
    <col min="10" max="11" width="5.6328125" style="311" customWidth="1"/>
    <col min="12" max="12" width="240.6328125" style="123" customWidth="1"/>
    <col min="13" max="16384" width="10.6328125" style="123" hidden="1"/>
  </cols>
  <sheetData>
    <row r="1" spans="1:11" ht="9.9499999999999993" customHeight="1">
      <c r="A1" s="114"/>
      <c r="D1" s="124"/>
      <c r="F1" s="126"/>
      <c r="G1" s="127"/>
    </row>
    <row r="2" spans="1:11" s="129" customFormat="1" ht="36" customHeight="1">
      <c r="A2" s="128"/>
      <c r="B2" s="374" t="str">
        <f>Literals!B9</f>
        <v>Case Style</v>
      </c>
      <c r="C2" s="15"/>
      <c r="D2" s="574" t="str">
        <f>IF( ISBLANK( 'Case Style'!K10), "", 'Case Style'!K10 )</f>
        <v/>
      </c>
      <c r="E2" s="575"/>
      <c r="F2" s="575"/>
      <c r="G2" s="575"/>
      <c r="H2" s="312"/>
      <c r="I2" s="334" t="str">
        <f>Literals!D16</f>
        <v>°</v>
      </c>
      <c r="J2" s="312"/>
      <c r="K2" s="312"/>
    </row>
    <row r="3" spans="1:11" ht="26.1" customHeight="1" outlineLevel="1">
      <c r="A3" s="130"/>
      <c r="B3" s="343" t="str">
        <f>Literals!D9</f>
        <v>Case Number</v>
      </c>
      <c r="D3" s="193" t="str">
        <f>IF( ISBLANK( 'Case Style'!K12), "", 'Case Style'!K12 )</f>
        <v/>
      </c>
      <c r="E3" s="132"/>
      <c r="F3" s="126"/>
      <c r="G3" s="127"/>
    </row>
    <row r="4" spans="1:11" ht="26.1" customHeight="1" outlineLevel="1">
      <c r="A4" s="130"/>
      <c r="B4" s="343" t="str">
        <f>Literals!B10</f>
        <v>Date of Marriage</v>
      </c>
      <c r="D4" s="331" t="str">
        <f>IF( ISBLANK( 'Case Style'!K14), "", 'Case Style'!K14)</f>
        <v/>
      </c>
      <c r="E4" s="132"/>
      <c r="F4" s="126"/>
      <c r="G4" s="127"/>
    </row>
    <row r="5" spans="1:11" ht="26.1" customHeight="1" outlineLevel="1">
      <c r="A5" s="130"/>
      <c r="B5" s="343" t="str">
        <f>Literals!B11</f>
        <v>Date of Filing</v>
      </c>
      <c r="D5" s="331" t="str">
        <f>IF( ISBLANK( 'Case Style'!K16), "", 'Case Style'!K16)</f>
        <v/>
      </c>
      <c r="E5" s="132"/>
      <c r="F5" s="126"/>
      <c r="G5" s="127"/>
    </row>
    <row r="6" spans="1:11" ht="69.95" customHeight="1">
      <c r="A6" s="130"/>
      <c r="B6" s="344"/>
      <c r="D6" s="137"/>
      <c r="E6" s="138"/>
      <c r="F6" s="126"/>
      <c r="G6" s="127"/>
    </row>
    <row r="7" spans="1:11" s="144" customFormat="1" ht="27.95" customHeight="1">
      <c r="A7" s="143"/>
      <c r="B7" s="576" t="str">
        <f>Literals!B22</f>
        <v>Liability Notes</v>
      </c>
      <c r="C7" s="220"/>
      <c r="D7" s="552"/>
      <c r="E7" s="579"/>
      <c r="F7" s="580"/>
      <c r="G7" s="581"/>
      <c r="I7" s="222"/>
    </row>
    <row r="8" spans="1:11" s="146" customFormat="1" ht="27.95" customHeight="1">
      <c r="A8" s="145"/>
      <c r="B8" s="577"/>
      <c r="C8" s="220"/>
      <c r="D8" s="554"/>
      <c r="E8" s="582"/>
      <c r="F8" s="583"/>
      <c r="G8" s="584"/>
      <c r="H8" s="313"/>
      <c r="I8" s="335"/>
      <c r="J8" s="313"/>
      <c r="K8" s="313"/>
    </row>
    <row r="9" spans="1:11" ht="2.4500000000000002" customHeight="1">
      <c r="A9" s="130"/>
      <c r="B9" s="345"/>
      <c r="D9" s="147"/>
      <c r="E9" s="124"/>
      <c r="F9" s="149"/>
      <c r="G9" s="148"/>
    </row>
    <row r="10" spans="1:11" ht="5.0999999999999996" customHeight="1">
      <c r="A10" s="130"/>
      <c r="B10" s="345"/>
      <c r="D10" s="161"/>
      <c r="E10" s="162"/>
      <c r="F10" s="164"/>
      <c r="G10" s="163"/>
    </row>
    <row r="11" spans="1:11" s="151" customFormat="1" ht="27.95" customHeight="1">
      <c r="A11" s="150"/>
      <c r="B11" s="346" t="str">
        <f ca="1">FmtCtrls!D41</f>
        <v>Petitioner</v>
      </c>
      <c r="D11" s="215" t="str">
        <f>Literals!B18</f>
        <v>Category</v>
      </c>
      <c r="E11" s="216" t="str">
        <f>Literals!B26</f>
        <v>Liability</v>
      </c>
      <c r="F11" s="211" t="str">
        <f>Literals!B6</f>
        <v>Date</v>
      </c>
      <c r="G11" s="217" t="str">
        <f>Literals!B20</f>
        <v>Notes</v>
      </c>
      <c r="H11" s="314"/>
      <c r="I11" s="336"/>
      <c r="J11" s="314"/>
      <c r="K11" s="314"/>
    </row>
    <row r="12" spans="1:11" s="121" customFormat="1" outlineLevel="1">
      <c r="A12" s="376" t="s">
        <v>123</v>
      </c>
      <c r="B12" s="377">
        <f ca="1">ROW()+1-Internals!$D$35</f>
        <v>1</v>
      </c>
      <c r="C12" s="120"/>
      <c r="D12" s="473"/>
      <c r="E12" s="470"/>
      <c r="F12" s="430"/>
      <c r="G12" s="471"/>
      <c r="H12" s="315"/>
      <c r="I12" s="337"/>
      <c r="J12" s="315"/>
      <c r="K12" s="315"/>
    </row>
    <row r="13" spans="1:11" s="121" customFormat="1" outlineLevel="1">
      <c r="A13" s="376" t="s">
        <v>123</v>
      </c>
      <c r="B13" s="377">
        <f ca="1">ROW()+1-Internals!$D$35</f>
        <v>2</v>
      </c>
      <c r="C13" s="120"/>
      <c r="D13" s="450"/>
      <c r="E13" s="470"/>
      <c r="F13" s="438"/>
      <c r="G13" s="472"/>
      <c r="H13" s="315"/>
      <c r="I13" s="337"/>
      <c r="J13" s="315"/>
      <c r="K13" s="315"/>
    </row>
    <row r="14" spans="1:11" s="121" customFormat="1" outlineLevel="1">
      <c r="A14" s="376" t="s">
        <v>123</v>
      </c>
      <c r="B14" s="377">
        <f ca="1">ROW()+1-Internals!$D$35</f>
        <v>3</v>
      </c>
      <c r="C14" s="120"/>
      <c r="D14" s="449"/>
      <c r="E14" s="447"/>
      <c r="F14" s="422"/>
      <c r="G14" s="466"/>
      <c r="H14" s="315"/>
      <c r="I14" s="337"/>
      <c r="J14" s="316"/>
      <c r="K14" s="316"/>
    </row>
    <row r="15" spans="1:11" s="121" customFormat="1" outlineLevel="1">
      <c r="A15" s="376" t="s">
        <v>123</v>
      </c>
      <c r="B15" s="377">
        <f ca="1">ROW()+1-Internals!$D$35</f>
        <v>4</v>
      </c>
      <c r="C15" s="120"/>
      <c r="D15" s="449"/>
      <c r="E15" s="447"/>
      <c r="F15" s="422"/>
      <c r="G15" s="466"/>
      <c r="H15" s="315"/>
      <c r="I15" s="337"/>
      <c r="J15" s="316"/>
      <c r="K15" s="316"/>
    </row>
    <row r="16" spans="1:11" s="121" customFormat="1" outlineLevel="1">
      <c r="A16" s="376" t="s">
        <v>123</v>
      </c>
      <c r="B16" s="377">
        <f ca="1">ROW()+1-Internals!$D$35</f>
        <v>5</v>
      </c>
      <c r="C16" s="120"/>
      <c r="D16" s="449"/>
      <c r="E16" s="447"/>
      <c r="F16" s="422"/>
      <c r="G16" s="466"/>
      <c r="H16" s="315"/>
      <c r="I16" s="337"/>
      <c r="J16" s="316"/>
      <c r="K16" s="316"/>
    </row>
    <row r="17" spans="1:18" s="156" customFormat="1" ht="24" customHeight="1">
      <c r="A17" s="155"/>
      <c r="B17" s="358"/>
      <c r="D17" s="456"/>
      <c r="E17" s="467"/>
      <c r="F17" s="585"/>
      <c r="G17" s="586"/>
      <c r="H17" s="316"/>
      <c r="I17" s="340"/>
      <c r="J17" s="316"/>
      <c r="K17" s="316"/>
      <c r="L17" s="262"/>
      <c r="M17" s="262"/>
      <c r="N17" s="262"/>
      <c r="O17" s="262"/>
      <c r="P17" s="262"/>
      <c r="Q17" s="262"/>
      <c r="R17" s="262"/>
    </row>
    <row r="18" spans="1:18" ht="5.0999999999999996" customHeight="1">
      <c r="A18" s="130"/>
      <c r="B18" s="347"/>
      <c r="D18" s="161"/>
      <c r="E18" s="162"/>
      <c r="F18" s="164"/>
      <c r="G18" s="163"/>
      <c r="J18" s="314"/>
      <c r="K18" s="314"/>
    </row>
    <row r="19" spans="1:18" s="151" customFormat="1" ht="27.95" customHeight="1">
      <c r="A19" s="150"/>
      <c r="B19" s="359" t="str">
        <f ca="1">FmtCtrls!D42</f>
        <v>Respondent</v>
      </c>
      <c r="D19" s="215" t="str">
        <f>Literals!B18</f>
        <v>Category</v>
      </c>
      <c r="E19" s="216" t="str">
        <f>Literals!B26</f>
        <v>Liability</v>
      </c>
      <c r="F19" s="211" t="str">
        <f>Literals!B6</f>
        <v>Date</v>
      </c>
      <c r="G19" s="217" t="str">
        <f>Literals!B20</f>
        <v>Notes</v>
      </c>
      <c r="H19" s="314"/>
      <c r="I19" s="336"/>
      <c r="J19" s="315"/>
      <c r="K19" s="315"/>
    </row>
    <row r="20" spans="1:18" s="121" customFormat="1" outlineLevel="1">
      <c r="A20" s="376" t="s">
        <v>123</v>
      </c>
      <c r="B20" s="377">
        <f ca="1">ROW()+1-Internals!$D$36</f>
        <v>1</v>
      </c>
      <c r="C20" s="120"/>
      <c r="D20" s="449"/>
      <c r="E20" s="447"/>
      <c r="F20" s="422"/>
      <c r="G20" s="453"/>
      <c r="H20" s="315"/>
      <c r="I20" s="337"/>
      <c r="J20" s="315"/>
      <c r="K20" s="315"/>
    </row>
    <row r="21" spans="1:18" s="121" customFormat="1" outlineLevel="1">
      <c r="A21" s="376" t="s">
        <v>123</v>
      </c>
      <c r="B21" s="377">
        <f ca="1">ROW()+1-Internals!$D$36</f>
        <v>2</v>
      </c>
      <c r="C21" s="120"/>
      <c r="D21" s="450"/>
      <c r="E21" s="452"/>
      <c r="F21" s="438"/>
      <c r="G21" s="454"/>
      <c r="H21" s="315"/>
      <c r="I21" s="337"/>
      <c r="J21" s="316"/>
      <c r="K21" s="316"/>
    </row>
    <row r="22" spans="1:18" s="121" customFormat="1" outlineLevel="1">
      <c r="A22" s="376" t="s">
        <v>123</v>
      </c>
      <c r="B22" s="377">
        <f ca="1">ROW()+1-Internals!$D$36</f>
        <v>3</v>
      </c>
      <c r="C22" s="120"/>
      <c r="D22" s="449"/>
      <c r="E22" s="447"/>
      <c r="F22" s="422"/>
      <c r="G22" s="453"/>
      <c r="H22" s="315"/>
      <c r="I22" s="337"/>
      <c r="J22" s="316"/>
      <c r="K22" s="316"/>
    </row>
    <row r="23" spans="1:18" s="121" customFormat="1" outlineLevel="1">
      <c r="A23" s="376" t="s">
        <v>123</v>
      </c>
      <c r="B23" s="377">
        <f ca="1">ROW()+1-Internals!$D$36</f>
        <v>4</v>
      </c>
      <c r="C23" s="120"/>
      <c r="D23" s="451"/>
      <c r="E23" s="446"/>
      <c r="F23" s="421"/>
      <c r="G23" s="455"/>
      <c r="H23" s="315"/>
      <c r="I23" s="337"/>
      <c r="J23" s="316"/>
      <c r="K23" s="316"/>
    </row>
    <row r="24" spans="1:18" s="121" customFormat="1" outlineLevel="1">
      <c r="A24" s="376" t="s">
        <v>123</v>
      </c>
      <c r="B24" s="377">
        <f ca="1">ROW()+1-Internals!$D$36</f>
        <v>5</v>
      </c>
      <c r="C24" s="120"/>
      <c r="D24" s="449"/>
      <c r="E24" s="447"/>
      <c r="F24" s="422"/>
      <c r="G24" s="453"/>
      <c r="H24" s="315"/>
      <c r="I24" s="337"/>
      <c r="J24" s="316"/>
      <c r="K24" s="316"/>
    </row>
    <row r="25" spans="1:18" s="185" customFormat="1" ht="24" customHeight="1">
      <c r="A25" s="184"/>
      <c r="B25" s="356"/>
      <c r="D25" s="456"/>
      <c r="E25" s="467"/>
      <c r="F25" s="585"/>
      <c r="G25" s="586"/>
      <c r="H25" s="316"/>
      <c r="I25" s="340"/>
      <c r="J25" s="316"/>
      <c r="K25" s="316"/>
      <c r="L25" s="262"/>
      <c r="M25" s="262"/>
      <c r="N25" s="262"/>
      <c r="O25" s="262"/>
      <c r="P25" s="262"/>
      <c r="Q25" s="262"/>
      <c r="R25" s="262"/>
    </row>
    <row r="26" spans="1:18" ht="2.4500000000000002" customHeight="1">
      <c r="A26" s="165"/>
      <c r="B26" s="360"/>
      <c r="C26" s="124"/>
      <c r="D26" s="124"/>
      <c r="E26" s="124"/>
      <c r="F26" s="170"/>
      <c r="J26" s="315"/>
      <c r="K26" s="315"/>
    </row>
    <row r="27" spans="1:18" ht="2.4500000000000002" customHeight="1">
      <c r="A27" s="165"/>
      <c r="B27" s="361"/>
      <c r="C27" s="124"/>
      <c r="D27" s="124"/>
      <c r="E27" s="124"/>
      <c r="F27" s="170"/>
      <c r="J27" s="315"/>
      <c r="K27" s="315"/>
    </row>
    <row r="28" spans="1:18" s="31" customFormat="1" ht="23.1" customHeight="1">
      <c r="A28" s="202"/>
      <c r="B28" s="352" t="str">
        <f>Literals!B14</f>
        <v>• eQuit v36  © 2019  Diana M. Tennis</v>
      </c>
      <c r="E28" s="203"/>
      <c r="F28" s="204"/>
      <c r="G28" s="209"/>
      <c r="H28" s="320"/>
      <c r="I28" s="338"/>
      <c r="J28" s="318"/>
      <c r="K28" s="318"/>
    </row>
    <row r="29" spans="1:18">
      <c r="A29" s="165"/>
      <c r="B29" s="353"/>
      <c r="C29" s="124"/>
      <c r="D29" s="124"/>
      <c r="E29" s="124"/>
      <c r="F29" s="170"/>
    </row>
    <row r="30" spans="1:18">
      <c r="A30" s="172"/>
      <c r="D30" s="173"/>
      <c r="E30" s="174"/>
      <c r="F30" s="176"/>
      <c r="G30" s="177"/>
      <c r="J30" s="317"/>
      <c r="K30" s="317"/>
    </row>
    <row r="31" spans="1:18">
      <c r="A31" s="172"/>
      <c r="D31" s="173"/>
      <c r="E31" s="174"/>
      <c r="F31" s="176"/>
      <c r="G31" s="177"/>
    </row>
    <row r="32" spans="1:18">
      <c r="A32" s="172"/>
      <c r="D32" s="173"/>
      <c r="E32" s="174"/>
      <c r="F32" s="176"/>
      <c r="G32" s="177"/>
      <c r="J32" s="314"/>
      <c r="K32" s="314"/>
    </row>
    <row r="33" spans="1:12" s="173" customFormat="1">
      <c r="A33" s="172"/>
      <c r="B33" s="362"/>
      <c r="E33" s="174"/>
      <c r="F33" s="176"/>
      <c r="G33" s="177"/>
      <c r="H33" s="321"/>
      <c r="I33" s="339"/>
      <c r="J33" s="315"/>
      <c r="K33" s="315"/>
    </row>
    <row r="34" spans="1:12" s="173" customFormat="1">
      <c r="A34" s="172"/>
      <c r="B34" s="362"/>
      <c r="E34" s="174"/>
      <c r="F34" s="176"/>
      <c r="G34" s="177"/>
      <c r="H34" s="321"/>
      <c r="I34" s="339"/>
      <c r="J34" s="315"/>
      <c r="K34" s="315"/>
    </row>
    <row r="35" spans="1:12">
      <c r="J35" s="318"/>
      <c r="K35" s="318"/>
    </row>
    <row r="37" spans="1:12">
      <c r="J37" s="317"/>
      <c r="K37" s="317"/>
    </row>
    <row r="39" spans="1:12">
      <c r="J39" s="314"/>
      <c r="K39" s="314"/>
    </row>
    <row r="40" spans="1:12">
      <c r="B40" s="362"/>
      <c r="J40" s="315"/>
      <c r="K40" s="315"/>
    </row>
    <row r="41" spans="1:12">
      <c r="B41" s="362"/>
      <c r="J41" s="315"/>
      <c r="K41" s="315"/>
    </row>
    <row r="42" spans="1:12">
      <c r="J42" s="318"/>
      <c r="K42" s="318"/>
    </row>
    <row r="44" spans="1:12">
      <c r="J44" s="317"/>
      <c r="K44" s="317"/>
    </row>
    <row r="46" spans="1:12">
      <c r="J46" s="314"/>
      <c r="K46" s="314"/>
    </row>
    <row r="47" spans="1:12" s="178" customFormat="1">
      <c r="B47" s="362"/>
      <c r="C47" s="123"/>
      <c r="D47" s="123"/>
      <c r="E47" s="123"/>
      <c r="F47" s="123"/>
      <c r="G47" s="123"/>
      <c r="H47" s="311"/>
      <c r="I47" s="333"/>
      <c r="J47" s="315"/>
      <c r="K47" s="315"/>
      <c r="L47" s="123"/>
    </row>
    <row r="48" spans="1:12" s="178" customFormat="1">
      <c r="B48" s="362"/>
      <c r="C48" s="123"/>
      <c r="D48" s="123"/>
      <c r="E48" s="123"/>
      <c r="F48" s="123"/>
      <c r="G48" s="123"/>
      <c r="H48" s="311"/>
      <c r="I48" s="333"/>
      <c r="J48" s="315"/>
      <c r="K48" s="315"/>
      <c r="L48" s="123"/>
    </row>
    <row r="49" spans="2:12" s="178" customFormat="1">
      <c r="B49" s="342"/>
      <c r="C49" s="123"/>
      <c r="D49" s="123"/>
      <c r="E49" s="123"/>
      <c r="F49" s="123"/>
      <c r="G49" s="123"/>
      <c r="H49" s="311"/>
      <c r="I49" s="333"/>
      <c r="J49" s="318"/>
      <c r="K49" s="318"/>
      <c r="L49" s="123"/>
    </row>
    <row r="50" spans="2:12" s="178" customFormat="1">
      <c r="B50" s="342"/>
      <c r="C50" s="123"/>
      <c r="D50" s="123"/>
      <c r="E50" s="123"/>
      <c r="F50" s="123"/>
      <c r="G50" s="123"/>
      <c r="H50" s="311"/>
      <c r="I50" s="333"/>
      <c r="J50" s="311"/>
      <c r="K50" s="311"/>
      <c r="L50" s="123"/>
    </row>
    <row r="51" spans="2:12" s="178" customFormat="1">
      <c r="B51" s="342"/>
      <c r="C51" s="123"/>
      <c r="D51" s="123"/>
      <c r="E51" s="123"/>
      <c r="F51" s="123"/>
      <c r="G51" s="123"/>
      <c r="H51" s="311"/>
      <c r="I51" s="333"/>
      <c r="J51" s="317"/>
      <c r="K51" s="317"/>
      <c r="L51" s="123"/>
    </row>
    <row r="52" spans="2:12" s="178" customFormat="1">
      <c r="B52" s="342"/>
      <c r="C52" s="123"/>
      <c r="D52" s="123"/>
      <c r="E52" s="123"/>
      <c r="F52" s="123"/>
      <c r="G52" s="123"/>
      <c r="H52" s="311"/>
      <c r="I52" s="333"/>
      <c r="J52" s="311"/>
      <c r="K52" s="311"/>
      <c r="L52" s="123"/>
    </row>
    <row r="53" spans="2:12" s="178" customFormat="1">
      <c r="B53" s="342"/>
      <c r="C53" s="123"/>
      <c r="D53" s="123"/>
      <c r="E53" s="123"/>
      <c r="F53" s="123"/>
      <c r="G53" s="123"/>
      <c r="H53" s="311"/>
      <c r="I53" s="333"/>
      <c r="J53" s="314"/>
      <c r="K53" s="314"/>
      <c r="L53" s="123"/>
    </row>
    <row r="54" spans="2:12" s="178" customFormat="1">
      <c r="B54" s="362"/>
      <c r="C54" s="123"/>
      <c r="D54" s="123"/>
      <c r="E54" s="123"/>
      <c r="F54" s="123"/>
      <c r="G54" s="123"/>
      <c r="H54" s="311"/>
      <c r="I54" s="333"/>
      <c r="J54" s="315"/>
      <c r="K54" s="315"/>
      <c r="L54" s="123"/>
    </row>
    <row r="55" spans="2:12" s="178" customFormat="1">
      <c r="B55" s="362"/>
      <c r="C55" s="123"/>
      <c r="D55" s="123"/>
      <c r="E55" s="123"/>
      <c r="F55" s="123"/>
      <c r="G55" s="123"/>
      <c r="H55" s="311"/>
      <c r="I55" s="333"/>
      <c r="J55" s="315"/>
      <c r="K55" s="315"/>
      <c r="L55" s="123"/>
    </row>
    <row r="56" spans="2:12" s="178" customFormat="1">
      <c r="B56" s="342"/>
      <c r="C56" s="123"/>
      <c r="D56" s="123"/>
      <c r="E56" s="123"/>
      <c r="F56" s="123"/>
      <c r="G56" s="123"/>
      <c r="H56" s="311"/>
      <c r="I56" s="333"/>
      <c r="J56" s="318"/>
      <c r="K56" s="318"/>
      <c r="L56" s="123"/>
    </row>
    <row r="57" spans="2:12" s="178" customFormat="1">
      <c r="B57" s="342"/>
      <c r="C57" s="123"/>
      <c r="D57" s="123"/>
      <c r="E57" s="123"/>
      <c r="F57" s="123"/>
      <c r="G57" s="123"/>
      <c r="H57" s="311"/>
      <c r="I57" s="333"/>
      <c r="J57" s="311"/>
      <c r="K57" s="311"/>
      <c r="L57" s="123"/>
    </row>
    <row r="58" spans="2:12" s="178" customFormat="1">
      <c r="B58" s="342"/>
      <c r="C58" s="123"/>
      <c r="D58" s="123"/>
      <c r="E58" s="123"/>
      <c r="F58" s="123"/>
      <c r="G58" s="123"/>
      <c r="H58" s="311"/>
      <c r="I58" s="333"/>
      <c r="J58" s="317"/>
      <c r="K58" s="317"/>
      <c r="L58" s="123"/>
    </row>
    <row r="59" spans="2:12" s="178" customFormat="1">
      <c r="B59" s="342"/>
      <c r="C59" s="123"/>
      <c r="D59" s="123"/>
      <c r="E59" s="123"/>
      <c r="F59" s="123"/>
      <c r="G59" s="123"/>
      <c r="H59" s="311"/>
      <c r="I59" s="333"/>
      <c r="J59" s="311"/>
      <c r="K59" s="311"/>
      <c r="L59" s="123"/>
    </row>
    <row r="60" spans="2:12" s="178" customFormat="1">
      <c r="B60" s="342"/>
      <c r="C60" s="123"/>
      <c r="D60" s="123"/>
      <c r="E60" s="123"/>
      <c r="F60" s="123"/>
      <c r="G60" s="123"/>
      <c r="H60" s="311"/>
      <c r="I60" s="333"/>
      <c r="J60" s="319"/>
      <c r="K60" s="319"/>
      <c r="L60" s="123"/>
    </row>
    <row r="61" spans="2:12" s="178" customFormat="1">
      <c r="B61" s="342"/>
      <c r="C61" s="123"/>
      <c r="D61" s="123"/>
      <c r="E61" s="123"/>
      <c r="F61" s="123"/>
      <c r="G61" s="123"/>
      <c r="H61" s="311"/>
      <c r="I61" s="333"/>
      <c r="J61" s="316"/>
      <c r="K61" s="316"/>
      <c r="L61" s="123"/>
    </row>
    <row r="62" spans="2:12" s="178" customFormat="1">
      <c r="B62" s="342"/>
      <c r="C62" s="123"/>
      <c r="D62" s="123"/>
      <c r="E62" s="123"/>
      <c r="F62" s="123"/>
      <c r="G62" s="123"/>
      <c r="H62" s="311"/>
      <c r="I62" s="333"/>
      <c r="J62" s="317"/>
      <c r="K62" s="317"/>
      <c r="L62" s="123"/>
    </row>
    <row r="63" spans="2:12" s="178" customFormat="1">
      <c r="B63" s="342"/>
      <c r="C63" s="123"/>
      <c r="D63" s="123"/>
      <c r="E63" s="123"/>
      <c r="F63" s="123"/>
      <c r="G63" s="123"/>
      <c r="H63" s="311"/>
      <c r="I63" s="333"/>
      <c r="J63" s="320"/>
      <c r="K63" s="320"/>
      <c r="L63" s="123"/>
    </row>
    <row r="64" spans="2:12" s="178" customFormat="1">
      <c r="B64" s="342"/>
      <c r="C64" s="123"/>
      <c r="D64" s="123"/>
      <c r="E64" s="123"/>
      <c r="F64" s="123"/>
      <c r="G64" s="123"/>
      <c r="H64" s="311"/>
      <c r="I64" s="333"/>
      <c r="J64" s="311"/>
      <c r="K64" s="311"/>
      <c r="L64" s="123"/>
    </row>
    <row r="65" spans="2:12" s="178" customFormat="1">
      <c r="B65" s="342"/>
      <c r="C65" s="123"/>
      <c r="D65" s="123"/>
      <c r="E65" s="123"/>
      <c r="F65" s="123"/>
      <c r="G65" s="123"/>
      <c r="H65" s="311"/>
      <c r="I65" s="333"/>
      <c r="J65" s="311"/>
      <c r="K65" s="311"/>
      <c r="L65" s="123"/>
    </row>
    <row r="66" spans="2:12" s="178" customFormat="1">
      <c r="B66" s="342"/>
      <c r="C66" s="123"/>
      <c r="D66" s="123"/>
      <c r="E66" s="123"/>
      <c r="F66" s="123"/>
      <c r="G66" s="123"/>
      <c r="H66" s="311"/>
      <c r="I66" s="333"/>
      <c r="J66" s="311"/>
      <c r="K66" s="311"/>
      <c r="L66" s="123"/>
    </row>
    <row r="67" spans="2:12" s="178" customFormat="1">
      <c r="B67" s="342"/>
      <c r="C67" s="123"/>
      <c r="D67" s="123"/>
      <c r="E67" s="123"/>
      <c r="F67" s="123"/>
      <c r="G67" s="123"/>
      <c r="H67" s="311"/>
      <c r="I67" s="333"/>
      <c r="J67" s="311"/>
      <c r="K67" s="311"/>
      <c r="L67" s="123"/>
    </row>
    <row r="68" spans="2:12" s="178" customFormat="1">
      <c r="B68" s="342"/>
      <c r="C68" s="123"/>
      <c r="D68" s="123"/>
      <c r="E68" s="123"/>
      <c r="F68" s="123"/>
      <c r="G68" s="123"/>
      <c r="H68" s="311"/>
      <c r="I68" s="333"/>
      <c r="J68" s="321"/>
      <c r="K68" s="321"/>
      <c r="L68" s="123"/>
    </row>
    <row r="69" spans="2:12" s="178" customFormat="1">
      <c r="B69" s="342"/>
      <c r="C69" s="123"/>
      <c r="D69" s="123"/>
      <c r="E69" s="123"/>
      <c r="F69" s="123"/>
      <c r="G69" s="123"/>
      <c r="H69" s="311"/>
      <c r="I69" s="333"/>
      <c r="J69" s="321"/>
      <c r="K69" s="321"/>
      <c r="L69" s="123"/>
    </row>
    <row r="70" spans="2:12" s="178" customFormat="1">
      <c r="B70" s="342"/>
      <c r="C70" s="123"/>
      <c r="D70" s="123"/>
      <c r="E70" s="123"/>
      <c r="F70" s="123"/>
      <c r="G70" s="123"/>
      <c r="H70" s="311"/>
      <c r="I70" s="333"/>
      <c r="J70" s="311"/>
      <c r="K70" s="311"/>
      <c r="L70" s="123"/>
    </row>
    <row r="71" spans="2:12" s="178" customFormat="1">
      <c r="B71" s="342"/>
      <c r="C71" s="123"/>
      <c r="D71" s="123"/>
      <c r="E71" s="123"/>
      <c r="F71" s="123"/>
      <c r="G71" s="123"/>
      <c r="H71" s="311"/>
      <c r="I71" s="333"/>
      <c r="J71" s="311"/>
      <c r="K71" s="311"/>
      <c r="L71" s="123"/>
    </row>
    <row r="72" spans="2:12" s="178" customFormat="1">
      <c r="B72" s="342"/>
      <c r="C72" s="123"/>
      <c r="D72" s="123"/>
      <c r="E72" s="123"/>
      <c r="F72" s="123"/>
      <c r="G72" s="123"/>
      <c r="H72" s="311"/>
      <c r="I72" s="333"/>
      <c r="J72" s="311"/>
      <c r="K72" s="311"/>
      <c r="L72" s="123"/>
    </row>
    <row r="73" spans="2:12" s="178" customFormat="1">
      <c r="B73" s="342"/>
      <c r="C73" s="123"/>
      <c r="D73" s="123"/>
      <c r="E73" s="123"/>
      <c r="F73" s="123"/>
      <c r="G73" s="123"/>
      <c r="H73" s="311"/>
      <c r="I73" s="333"/>
      <c r="J73" s="311"/>
      <c r="K73" s="311"/>
      <c r="L73" s="123"/>
    </row>
    <row r="74" spans="2:12" s="178" customFormat="1">
      <c r="B74" s="342"/>
      <c r="C74" s="123"/>
      <c r="D74" s="123"/>
      <c r="E74" s="123"/>
      <c r="F74" s="123"/>
      <c r="G74" s="123"/>
      <c r="H74" s="311"/>
      <c r="I74" s="333"/>
      <c r="J74" s="311"/>
      <c r="K74" s="311"/>
      <c r="L74" s="123"/>
    </row>
    <row r="75" spans="2:12" s="178" customFormat="1">
      <c r="B75" s="342"/>
      <c r="C75" s="123"/>
      <c r="D75" s="123"/>
      <c r="E75" s="123"/>
      <c r="F75" s="123"/>
      <c r="G75" s="123"/>
      <c r="H75" s="311"/>
      <c r="I75" s="333"/>
      <c r="J75" s="311"/>
      <c r="K75" s="311"/>
      <c r="L75" s="123"/>
    </row>
    <row r="76" spans="2:12" s="178" customFormat="1">
      <c r="B76" s="342"/>
      <c r="C76" s="123"/>
      <c r="D76" s="123"/>
      <c r="E76" s="123"/>
      <c r="F76" s="123"/>
      <c r="G76" s="123"/>
      <c r="H76" s="311"/>
      <c r="I76" s="333"/>
      <c r="J76" s="311"/>
      <c r="K76" s="311"/>
      <c r="L76" s="123"/>
    </row>
    <row r="77" spans="2:12" s="178" customFormat="1">
      <c r="B77" s="342"/>
      <c r="C77" s="123"/>
      <c r="D77" s="123"/>
      <c r="E77" s="123"/>
      <c r="F77" s="123"/>
      <c r="G77" s="123"/>
      <c r="H77" s="311"/>
      <c r="I77" s="333"/>
      <c r="J77" s="311"/>
      <c r="K77" s="311"/>
      <c r="L77" s="123"/>
    </row>
    <row r="78" spans="2:12" s="178" customFormat="1">
      <c r="B78" s="342"/>
      <c r="C78" s="123"/>
      <c r="D78" s="123"/>
      <c r="E78" s="123"/>
      <c r="F78" s="123"/>
      <c r="G78" s="123"/>
      <c r="H78" s="311"/>
      <c r="I78" s="333"/>
      <c r="J78" s="311"/>
      <c r="K78" s="311"/>
      <c r="L78" s="123"/>
    </row>
    <row r="79" spans="2:12" s="178" customFormat="1">
      <c r="B79" s="342"/>
      <c r="C79" s="123"/>
      <c r="D79" s="123"/>
      <c r="E79" s="123"/>
      <c r="F79" s="123"/>
      <c r="G79" s="123"/>
      <c r="H79" s="311"/>
      <c r="I79" s="333"/>
      <c r="J79" s="311"/>
      <c r="K79" s="311"/>
      <c r="L79" s="123"/>
    </row>
    <row r="80" spans="2:12" s="178" customFormat="1">
      <c r="B80" s="342"/>
      <c r="C80" s="123"/>
      <c r="D80" s="123"/>
      <c r="E80" s="123"/>
      <c r="F80" s="123"/>
      <c r="G80" s="123"/>
      <c r="H80" s="311"/>
      <c r="I80" s="333"/>
      <c r="J80" s="311"/>
      <c r="K80" s="311"/>
      <c r="L80" s="123"/>
    </row>
    <row r="81" spans="2:12" s="178" customFormat="1">
      <c r="B81" s="342"/>
      <c r="C81" s="123"/>
      <c r="D81" s="123"/>
      <c r="E81" s="123"/>
      <c r="F81" s="123"/>
      <c r="G81" s="123"/>
      <c r="H81" s="311"/>
      <c r="I81" s="333"/>
      <c r="J81" s="311"/>
      <c r="K81" s="311"/>
      <c r="L81" s="123"/>
    </row>
    <row r="82" spans="2:12" s="178" customFormat="1">
      <c r="B82" s="342"/>
      <c r="C82" s="123"/>
      <c r="D82" s="123"/>
      <c r="E82" s="123"/>
      <c r="F82" s="123"/>
      <c r="G82" s="123"/>
      <c r="H82" s="311"/>
      <c r="I82" s="333"/>
      <c r="J82" s="311"/>
      <c r="K82" s="311"/>
      <c r="L82" s="123"/>
    </row>
    <row r="83" spans="2:12" s="178" customFormat="1">
      <c r="B83" s="342"/>
      <c r="C83" s="123"/>
      <c r="D83" s="123"/>
      <c r="E83" s="123"/>
      <c r="F83" s="123"/>
      <c r="G83" s="123"/>
      <c r="H83" s="311"/>
      <c r="I83" s="333"/>
      <c r="J83" s="311"/>
      <c r="K83" s="311"/>
      <c r="L83" s="123"/>
    </row>
    <row r="84" spans="2:12" s="178" customFormat="1">
      <c r="B84" s="342"/>
      <c r="C84" s="123"/>
      <c r="D84" s="123"/>
      <c r="E84" s="123"/>
      <c r="F84" s="123"/>
      <c r="G84" s="123"/>
      <c r="H84" s="311"/>
      <c r="I84" s="333"/>
      <c r="J84" s="311"/>
      <c r="K84" s="311"/>
      <c r="L84" s="123"/>
    </row>
    <row r="85" spans="2:12" s="178" customFormat="1">
      <c r="B85" s="342"/>
      <c r="C85" s="123"/>
      <c r="D85" s="123"/>
      <c r="E85" s="123"/>
      <c r="F85" s="123"/>
      <c r="G85" s="123"/>
      <c r="H85" s="311"/>
      <c r="I85" s="333"/>
      <c r="J85" s="311"/>
      <c r="K85" s="311"/>
      <c r="L85" s="123"/>
    </row>
    <row r="86" spans="2:12" s="178" customFormat="1">
      <c r="B86" s="342"/>
      <c r="C86" s="123"/>
      <c r="D86" s="123"/>
      <c r="E86" s="123"/>
      <c r="F86" s="123"/>
      <c r="G86" s="123"/>
      <c r="H86" s="311"/>
      <c r="I86" s="333"/>
      <c r="J86" s="311"/>
      <c r="K86" s="311"/>
      <c r="L86" s="123"/>
    </row>
    <row r="87" spans="2:12" s="178" customFormat="1">
      <c r="B87" s="342"/>
      <c r="C87" s="123"/>
      <c r="D87" s="123"/>
      <c r="E87" s="123"/>
      <c r="F87" s="123"/>
      <c r="G87" s="123"/>
      <c r="H87" s="311"/>
      <c r="I87" s="333"/>
      <c r="J87" s="311"/>
      <c r="K87" s="311"/>
      <c r="L87" s="123"/>
    </row>
    <row r="88" spans="2:12" s="178" customFormat="1">
      <c r="B88" s="342"/>
      <c r="C88" s="123"/>
      <c r="D88" s="123"/>
      <c r="E88" s="123"/>
      <c r="F88" s="123"/>
      <c r="G88" s="123"/>
      <c r="H88" s="311"/>
      <c r="I88" s="333"/>
      <c r="J88" s="311"/>
      <c r="K88" s="311"/>
      <c r="L88" s="123"/>
    </row>
    <row r="89" spans="2:12" s="178" customFormat="1">
      <c r="B89" s="342"/>
      <c r="C89" s="123"/>
      <c r="D89" s="123"/>
      <c r="E89" s="123"/>
      <c r="F89" s="123"/>
      <c r="G89" s="123"/>
      <c r="H89" s="311"/>
      <c r="I89" s="333"/>
      <c r="J89" s="311"/>
      <c r="K89" s="311"/>
      <c r="L89" s="123"/>
    </row>
    <row r="90" spans="2:12" s="178" customFormat="1">
      <c r="B90" s="342"/>
      <c r="C90" s="123"/>
      <c r="D90" s="123"/>
      <c r="E90" s="123"/>
      <c r="F90" s="123"/>
      <c r="G90" s="123"/>
      <c r="H90" s="311"/>
      <c r="I90" s="333"/>
      <c r="J90" s="311"/>
      <c r="K90" s="311"/>
      <c r="L90" s="123"/>
    </row>
    <row r="91" spans="2:12" s="178" customFormat="1">
      <c r="B91" s="342"/>
      <c r="C91" s="123"/>
      <c r="D91" s="123"/>
      <c r="E91" s="123"/>
      <c r="F91" s="123"/>
      <c r="G91" s="123"/>
      <c r="H91" s="311"/>
      <c r="I91" s="333"/>
      <c r="J91" s="311"/>
      <c r="K91" s="311"/>
      <c r="L91" s="123"/>
    </row>
    <row r="92" spans="2:12" s="178" customFormat="1">
      <c r="B92" s="342"/>
      <c r="C92" s="123"/>
      <c r="D92" s="123"/>
      <c r="E92" s="123"/>
      <c r="F92" s="123"/>
      <c r="G92" s="123"/>
      <c r="H92" s="311"/>
      <c r="I92" s="333"/>
      <c r="J92" s="311"/>
      <c r="K92" s="311"/>
      <c r="L92" s="123"/>
    </row>
    <row r="93" spans="2:12" s="178" customFormat="1">
      <c r="B93" s="342"/>
      <c r="C93" s="123"/>
      <c r="D93" s="123"/>
      <c r="E93" s="123"/>
      <c r="F93" s="123"/>
      <c r="G93" s="123"/>
      <c r="H93" s="311"/>
      <c r="I93" s="333"/>
      <c r="J93" s="311"/>
      <c r="K93" s="311"/>
      <c r="L93" s="123"/>
    </row>
    <row r="94" spans="2:12" s="178" customFormat="1">
      <c r="B94" s="342"/>
      <c r="C94" s="123"/>
      <c r="D94" s="123"/>
      <c r="E94" s="123"/>
      <c r="F94" s="123"/>
      <c r="G94" s="123"/>
      <c r="H94" s="311"/>
      <c r="I94" s="333"/>
      <c r="J94" s="311"/>
      <c r="K94" s="311"/>
      <c r="L94" s="123"/>
    </row>
    <row r="95" spans="2:12" s="178" customFormat="1">
      <c r="B95" s="342"/>
      <c r="C95" s="123"/>
      <c r="D95" s="123"/>
      <c r="E95" s="123"/>
      <c r="F95" s="123"/>
      <c r="G95" s="123"/>
      <c r="H95" s="311"/>
      <c r="I95" s="333"/>
      <c r="J95" s="311"/>
      <c r="K95" s="311"/>
      <c r="L95" s="123"/>
    </row>
    <row r="96" spans="2:12" s="178" customFormat="1">
      <c r="B96" s="342"/>
      <c r="C96" s="123"/>
      <c r="D96" s="123"/>
      <c r="E96" s="123"/>
      <c r="F96" s="123"/>
      <c r="G96" s="123"/>
      <c r="H96" s="311"/>
      <c r="I96" s="333"/>
      <c r="J96" s="311"/>
      <c r="K96" s="311"/>
      <c r="L96" s="123"/>
    </row>
    <row r="97" spans="2:12" s="178" customFormat="1">
      <c r="B97" s="342"/>
      <c r="C97" s="123"/>
      <c r="D97" s="123"/>
      <c r="E97" s="123"/>
      <c r="F97" s="123"/>
      <c r="G97" s="123"/>
      <c r="H97" s="311"/>
      <c r="I97" s="333"/>
      <c r="J97" s="311"/>
      <c r="K97" s="311"/>
      <c r="L97" s="123"/>
    </row>
    <row r="98" spans="2:12" s="178" customFormat="1">
      <c r="B98" s="342"/>
      <c r="C98" s="123"/>
      <c r="D98" s="123"/>
      <c r="E98" s="123"/>
      <c r="F98" s="123"/>
      <c r="G98" s="123"/>
      <c r="H98" s="311"/>
      <c r="I98" s="333"/>
      <c r="J98" s="311"/>
      <c r="K98" s="311"/>
      <c r="L98" s="123"/>
    </row>
    <row r="99" spans="2:12" s="178" customFormat="1">
      <c r="B99" s="342"/>
      <c r="C99" s="123"/>
      <c r="D99" s="123"/>
      <c r="E99" s="123"/>
      <c r="F99" s="123"/>
      <c r="G99" s="123"/>
      <c r="H99" s="311"/>
      <c r="I99" s="333"/>
      <c r="J99" s="311"/>
      <c r="K99" s="311"/>
      <c r="L99" s="123"/>
    </row>
    <row r="100" spans="2:12" s="178" customFormat="1">
      <c r="B100" s="342"/>
      <c r="C100" s="123"/>
      <c r="D100" s="123"/>
      <c r="E100" s="123"/>
      <c r="F100" s="123"/>
      <c r="G100" s="123"/>
      <c r="H100" s="311"/>
      <c r="I100" s="333"/>
      <c r="J100" s="311"/>
      <c r="K100" s="311"/>
      <c r="L100" s="123"/>
    </row>
    <row r="101" spans="2:12" s="178" customFormat="1">
      <c r="B101" s="342"/>
      <c r="C101" s="123"/>
      <c r="D101" s="123"/>
      <c r="E101" s="123"/>
      <c r="F101" s="123"/>
      <c r="G101" s="123"/>
      <c r="H101" s="311"/>
      <c r="I101" s="333"/>
      <c r="J101" s="311"/>
      <c r="K101" s="311"/>
      <c r="L101" s="123"/>
    </row>
    <row r="102" spans="2:12" s="178" customFormat="1">
      <c r="B102" s="342"/>
      <c r="C102" s="123"/>
      <c r="D102" s="123"/>
      <c r="E102" s="123"/>
      <c r="F102" s="123"/>
      <c r="G102" s="123"/>
      <c r="H102" s="311"/>
      <c r="I102" s="333"/>
      <c r="J102" s="311"/>
      <c r="K102" s="311"/>
      <c r="L102" s="123"/>
    </row>
    <row r="103" spans="2:12" s="178" customFormat="1">
      <c r="B103" s="342"/>
      <c r="C103" s="123"/>
      <c r="D103" s="123"/>
      <c r="E103" s="123"/>
      <c r="F103" s="123"/>
      <c r="G103" s="123"/>
      <c r="H103" s="311"/>
      <c r="I103" s="333"/>
      <c r="J103" s="311"/>
      <c r="K103" s="311"/>
      <c r="L103" s="123"/>
    </row>
    <row r="104" spans="2:12" s="178" customFormat="1">
      <c r="B104" s="342"/>
      <c r="C104" s="123"/>
      <c r="D104" s="123"/>
      <c r="E104" s="123"/>
      <c r="F104" s="123"/>
      <c r="G104" s="123"/>
      <c r="H104" s="311"/>
      <c r="I104" s="333"/>
      <c r="J104" s="311"/>
      <c r="K104" s="311"/>
      <c r="L104" s="123"/>
    </row>
    <row r="105" spans="2:12" s="178" customFormat="1">
      <c r="B105" s="342"/>
      <c r="C105" s="123"/>
      <c r="D105" s="123"/>
      <c r="E105" s="123"/>
      <c r="F105" s="123"/>
      <c r="G105" s="123"/>
      <c r="H105" s="311"/>
      <c r="I105" s="333"/>
      <c r="J105" s="311"/>
      <c r="K105" s="311"/>
      <c r="L105" s="123"/>
    </row>
    <row r="106" spans="2:12" s="178" customFormat="1">
      <c r="B106" s="342"/>
      <c r="C106" s="123"/>
      <c r="D106" s="123"/>
      <c r="E106" s="123"/>
      <c r="F106" s="123"/>
      <c r="G106" s="123"/>
      <c r="H106" s="311"/>
      <c r="I106" s="333"/>
      <c r="J106" s="311"/>
      <c r="K106" s="311"/>
      <c r="L106" s="123"/>
    </row>
    <row r="107" spans="2:12" s="178" customFormat="1">
      <c r="B107" s="342"/>
      <c r="C107" s="123"/>
      <c r="D107" s="123"/>
      <c r="E107" s="123"/>
      <c r="F107" s="123"/>
      <c r="G107" s="123"/>
      <c r="H107" s="311"/>
      <c r="I107" s="333"/>
      <c r="J107" s="311"/>
      <c r="K107" s="311"/>
      <c r="L107" s="123"/>
    </row>
    <row r="108" spans="2:12" s="178" customFormat="1">
      <c r="B108" s="342"/>
      <c r="C108" s="123"/>
      <c r="D108" s="123"/>
      <c r="E108" s="123"/>
      <c r="F108" s="123"/>
      <c r="G108" s="123"/>
      <c r="H108" s="311"/>
      <c r="I108" s="333"/>
      <c r="J108" s="311"/>
      <c r="K108" s="311"/>
      <c r="L108" s="123"/>
    </row>
    <row r="109" spans="2:12" s="178" customFormat="1">
      <c r="B109" s="342"/>
      <c r="C109" s="123"/>
      <c r="D109" s="123"/>
      <c r="E109" s="123"/>
      <c r="F109" s="123"/>
      <c r="G109" s="123"/>
      <c r="H109" s="311"/>
      <c r="I109" s="333"/>
      <c r="J109" s="311"/>
      <c r="K109" s="311"/>
      <c r="L109" s="123"/>
    </row>
    <row r="110" spans="2:12" s="178" customFormat="1">
      <c r="B110" s="342"/>
      <c r="C110" s="123"/>
      <c r="D110" s="123"/>
      <c r="E110" s="123"/>
      <c r="F110" s="123"/>
      <c r="G110" s="123"/>
      <c r="H110" s="311"/>
      <c r="I110" s="333"/>
      <c r="J110" s="311"/>
      <c r="K110" s="311"/>
      <c r="L110" s="123"/>
    </row>
    <row r="111" spans="2:12" s="178" customFormat="1">
      <c r="B111" s="342"/>
      <c r="C111" s="123"/>
      <c r="D111" s="123"/>
      <c r="E111" s="123"/>
      <c r="F111" s="123"/>
      <c r="G111" s="123"/>
      <c r="H111" s="311"/>
      <c r="I111" s="333"/>
      <c r="J111" s="311"/>
      <c r="K111" s="311"/>
      <c r="L111" s="123"/>
    </row>
    <row r="112" spans="2:12" s="178" customFormat="1">
      <c r="B112" s="342"/>
      <c r="C112" s="123"/>
      <c r="D112" s="123"/>
      <c r="E112" s="123"/>
      <c r="F112" s="123"/>
      <c r="G112" s="123"/>
      <c r="H112" s="311"/>
      <c r="I112" s="333"/>
      <c r="J112" s="311"/>
      <c r="K112" s="311"/>
      <c r="L112" s="123"/>
    </row>
    <row r="113" spans="2:12" s="178" customFormat="1">
      <c r="B113" s="342"/>
      <c r="C113" s="123"/>
      <c r="D113" s="123"/>
      <c r="E113" s="123"/>
      <c r="F113" s="123"/>
      <c r="G113" s="123"/>
      <c r="H113" s="311"/>
      <c r="I113" s="333"/>
      <c r="J113" s="311"/>
      <c r="K113" s="311"/>
      <c r="L113" s="123"/>
    </row>
    <row r="114" spans="2:12" s="178" customFormat="1">
      <c r="B114" s="342"/>
      <c r="C114" s="123"/>
      <c r="D114" s="123"/>
      <c r="E114" s="123"/>
      <c r="F114" s="123"/>
      <c r="G114" s="123"/>
      <c r="H114" s="311"/>
      <c r="I114" s="333"/>
      <c r="J114" s="311"/>
      <c r="K114" s="311"/>
      <c r="L114" s="123"/>
    </row>
    <row r="115" spans="2:12" s="178" customFormat="1">
      <c r="B115" s="342"/>
      <c r="C115" s="123"/>
      <c r="D115" s="123"/>
      <c r="E115" s="123"/>
      <c r="F115" s="123"/>
      <c r="G115" s="123"/>
      <c r="H115" s="311"/>
      <c r="I115" s="333"/>
      <c r="J115" s="311"/>
      <c r="K115" s="311"/>
      <c r="L115" s="123"/>
    </row>
    <row r="116" spans="2:12" s="178" customFormat="1">
      <c r="B116" s="342"/>
      <c r="C116" s="123"/>
      <c r="D116" s="123"/>
      <c r="E116" s="123"/>
      <c r="F116" s="123"/>
      <c r="G116" s="123"/>
      <c r="H116" s="311"/>
      <c r="I116" s="333"/>
      <c r="J116" s="311"/>
      <c r="K116" s="311"/>
      <c r="L116" s="123"/>
    </row>
    <row r="117" spans="2:12" s="178" customFormat="1">
      <c r="B117" s="342"/>
      <c r="C117" s="123"/>
      <c r="D117" s="123"/>
      <c r="E117" s="123"/>
      <c r="F117" s="123"/>
      <c r="G117" s="123"/>
      <c r="H117" s="311"/>
      <c r="I117" s="333"/>
      <c r="J117" s="311"/>
      <c r="K117" s="311"/>
      <c r="L117" s="123"/>
    </row>
    <row r="118" spans="2:12" s="178" customFormat="1">
      <c r="B118" s="342"/>
      <c r="C118" s="123"/>
      <c r="D118" s="123"/>
      <c r="E118" s="123"/>
      <c r="F118" s="123"/>
      <c r="G118" s="123"/>
      <c r="H118" s="311"/>
      <c r="I118" s="333"/>
      <c r="J118" s="311"/>
      <c r="K118" s="311"/>
      <c r="L118" s="123"/>
    </row>
    <row r="119" spans="2:12" s="178" customFormat="1">
      <c r="B119" s="342"/>
      <c r="C119" s="123"/>
      <c r="D119" s="123"/>
      <c r="E119" s="123"/>
      <c r="F119" s="123"/>
      <c r="G119" s="123"/>
      <c r="H119" s="311"/>
      <c r="I119" s="333"/>
      <c r="J119" s="311"/>
      <c r="K119" s="311"/>
      <c r="L119" s="123"/>
    </row>
    <row r="120" spans="2:12" s="178" customFormat="1">
      <c r="B120" s="342"/>
      <c r="C120" s="123"/>
      <c r="D120" s="123"/>
      <c r="E120" s="123"/>
      <c r="F120" s="123"/>
      <c r="G120" s="123"/>
      <c r="H120" s="311"/>
      <c r="I120" s="333"/>
      <c r="J120" s="311"/>
      <c r="K120" s="311"/>
      <c r="L120" s="123"/>
    </row>
    <row r="121" spans="2:12" s="178" customFormat="1">
      <c r="B121" s="342"/>
      <c r="C121" s="123"/>
      <c r="D121" s="123"/>
      <c r="E121" s="123"/>
      <c r="F121" s="123"/>
      <c r="G121" s="123"/>
      <c r="H121" s="311"/>
      <c r="I121" s="333"/>
      <c r="J121" s="311"/>
      <c r="K121" s="311"/>
      <c r="L121" s="123"/>
    </row>
    <row r="122" spans="2:12" s="178" customFormat="1">
      <c r="B122" s="342"/>
      <c r="C122" s="123"/>
      <c r="D122" s="123"/>
      <c r="E122" s="123"/>
      <c r="F122" s="123"/>
      <c r="G122" s="123"/>
      <c r="H122" s="311"/>
      <c r="I122" s="333"/>
      <c r="J122" s="311"/>
      <c r="K122" s="311"/>
      <c r="L122" s="123"/>
    </row>
    <row r="123" spans="2:12" s="178" customFormat="1">
      <c r="B123" s="342"/>
      <c r="C123" s="123"/>
      <c r="D123" s="123"/>
      <c r="E123" s="123"/>
      <c r="F123" s="123"/>
      <c r="G123" s="123"/>
      <c r="H123" s="311"/>
      <c r="I123" s="333"/>
      <c r="J123" s="311"/>
      <c r="K123" s="311"/>
      <c r="L123" s="123"/>
    </row>
    <row r="124" spans="2:12" s="178" customFormat="1">
      <c r="B124" s="342"/>
      <c r="C124" s="123"/>
      <c r="D124" s="123"/>
      <c r="E124" s="123"/>
      <c r="F124" s="123"/>
      <c r="G124" s="123"/>
      <c r="H124" s="311"/>
      <c r="I124" s="333"/>
      <c r="J124" s="311"/>
      <c r="K124" s="311"/>
      <c r="L124" s="123"/>
    </row>
    <row r="125" spans="2:12" s="178" customFormat="1">
      <c r="B125" s="342"/>
      <c r="C125" s="123"/>
      <c r="D125" s="123"/>
      <c r="E125" s="123"/>
      <c r="F125" s="123"/>
      <c r="G125" s="123"/>
      <c r="H125" s="311"/>
      <c r="I125" s="333"/>
      <c r="J125" s="311"/>
      <c r="K125" s="311"/>
      <c r="L125" s="123"/>
    </row>
    <row r="126" spans="2:12" s="178" customFormat="1">
      <c r="B126" s="342"/>
      <c r="C126" s="123"/>
      <c r="D126" s="123"/>
      <c r="E126" s="123"/>
      <c r="F126" s="123"/>
      <c r="G126" s="123"/>
      <c r="H126" s="311"/>
      <c r="I126" s="333"/>
      <c r="J126" s="311"/>
      <c r="K126" s="311"/>
      <c r="L126" s="123"/>
    </row>
    <row r="127" spans="2:12" s="178" customFormat="1">
      <c r="B127" s="342"/>
      <c r="C127" s="123"/>
      <c r="D127" s="123"/>
      <c r="E127" s="123"/>
      <c r="F127" s="123"/>
      <c r="G127" s="123"/>
      <c r="H127" s="311"/>
      <c r="I127" s="333"/>
      <c r="J127" s="311"/>
      <c r="K127" s="311"/>
      <c r="L127" s="123"/>
    </row>
    <row r="128" spans="2:12" s="178" customFormat="1">
      <c r="B128" s="342"/>
      <c r="C128" s="123"/>
      <c r="D128" s="123"/>
      <c r="E128" s="123"/>
      <c r="F128" s="123"/>
      <c r="G128" s="123"/>
      <c r="H128" s="311"/>
      <c r="I128" s="333"/>
      <c r="J128" s="311"/>
      <c r="K128" s="311"/>
      <c r="L128" s="123"/>
    </row>
    <row r="129" spans="2:12" s="178" customFormat="1">
      <c r="B129" s="342"/>
      <c r="C129" s="123"/>
      <c r="D129" s="123"/>
      <c r="E129" s="123"/>
      <c r="F129" s="123"/>
      <c r="G129" s="123"/>
      <c r="H129" s="311"/>
      <c r="I129" s="333"/>
      <c r="J129" s="311"/>
      <c r="K129" s="311"/>
      <c r="L129" s="123"/>
    </row>
    <row r="130" spans="2:12" s="178" customFormat="1">
      <c r="B130" s="342"/>
      <c r="C130" s="123"/>
      <c r="D130" s="123"/>
      <c r="E130" s="123"/>
      <c r="F130" s="123"/>
      <c r="G130" s="123"/>
      <c r="H130" s="311"/>
      <c r="I130" s="333"/>
      <c r="J130" s="311"/>
      <c r="K130" s="311"/>
      <c r="L130" s="123"/>
    </row>
    <row r="131" spans="2:12" s="178" customFormat="1">
      <c r="B131" s="342"/>
      <c r="C131" s="123"/>
      <c r="D131" s="123"/>
      <c r="E131" s="123"/>
      <c r="F131" s="123"/>
      <c r="G131" s="123"/>
      <c r="H131" s="311"/>
      <c r="I131" s="333"/>
      <c r="J131" s="311"/>
      <c r="K131" s="311"/>
      <c r="L131" s="123"/>
    </row>
    <row r="132" spans="2:12" s="178" customFormat="1">
      <c r="B132" s="342"/>
      <c r="C132" s="123"/>
      <c r="D132" s="123"/>
      <c r="E132" s="123"/>
      <c r="F132" s="123"/>
      <c r="G132" s="123"/>
      <c r="H132" s="311"/>
      <c r="I132" s="333"/>
      <c r="J132" s="311"/>
      <c r="K132" s="311"/>
      <c r="L132" s="123"/>
    </row>
    <row r="133" spans="2:12" s="178" customFormat="1">
      <c r="B133" s="342"/>
      <c r="C133" s="123"/>
      <c r="D133" s="123"/>
      <c r="E133" s="123"/>
      <c r="F133" s="123"/>
      <c r="G133" s="123"/>
      <c r="H133" s="311"/>
      <c r="I133" s="333"/>
      <c r="J133" s="311"/>
      <c r="K133" s="311"/>
      <c r="L133" s="123"/>
    </row>
    <row r="134" spans="2:12" s="178" customFormat="1">
      <c r="B134" s="342"/>
      <c r="C134" s="123"/>
      <c r="D134" s="123"/>
      <c r="E134" s="123"/>
      <c r="F134" s="123"/>
      <c r="G134" s="123"/>
      <c r="H134" s="311"/>
      <c r="I134" s="333"/>
      <c r="J134" s="311"/>
      <c r="K134" s="311"/>
      <c r="L134" s="123"/>
    </row>
    <row r="135" spans="2:12" s="178" customFormat="1">
      <c r="B135" s="342"/>
      <c r="C135" s="123"/>
      <c r="D135" s="123"/>
      <c r="E135" s="123"/>
      <c r="F135" s="123"/>
      <c r="G135" s="123"/>
      <c r="H135" s="311"/>
      <c r="I135" s="333"/>
      <c r="J135" s="311"/>
      <c r="K135" s="311"/>
      <c r="L135" s="123"/>
    </row>
    <row r="136" spans="2:12" s="178" customFormat="1">
      <c r="B136" s="342"/>
      <c r="C136" s="123"/>
      <c r="D136" s="123"/>
      <c r="E136" s="123"/>
      <c r="F136" s="123"/>
      <c r="G136" s="123"/>
      <c r="H136" s="311"/>
      <c r="I136" s="333"/>
      <c r="J136" s="311"/>
      <c r="K136" s="311"/>
      <c r="L136" s="123"/>
    </row>
    <row r="137" spans="2:12" s="178" customFormat="1">
      <c r="B137" s="342"/>
      <c r="C137" s="123"/>
      <c r="D137" s="123"/>
      <c r="E137" s="123"/>
      <c r="F137" s="123"/>
      <c r="G137" s="123"/>
      <c r="H137" s="311"/>
      <c r="I137" s="333"/>
      <c r="J137" s="311"/>
      <c r="K137" s="311"/>
      <c r="L137" s="123"/>
    </row>
    <row r="138" spans="2:12" s="178" customFormat="1">
      <c r="B138" s="342"/>
      <c r="C138" s="123"/>
      <c r="D138" s="123"/>
      <c r="E138" s="123"/>
      <c r="F138" s="123"/>
      <c r="G138" s="123"/>
      <c r="H138" s="311"/>
      <c r="I138" s="333"/>
      <c r="J138" s="311"/>
      <c r="K138" s="311"/>
      <c r="L138" s="123"/>
    </row>
    <row r="139" spans="2:12" s="178" customFormat="1">
      <c r="B139" s="342"/>
      <c r="C139" s="123"/>
      <c r="D139" s="123"/>
      <c r="E139" s="123"/>
      <c r="F139" s="123"/>
      <c r="G139" s="123"/>
      <c r="H139" s="311"/>
      <c r="I139" s="333"/>
      <c r="J139" s="311"/>
      <c r="K139" s="311"/>
      <c r="L139" s="123"/>
    </row>
    <row r="140" spans="2:12" s="178" customFormat="1">
      <c r="B140" s="342"/>
      <c r="C140" s="123"/>
      <c r="D140" s="123"/>
      <c r="E140" s="123"/>
      <c r="F140" s="123"/>
      <c r="G140" s="123"/>
      <c r="H140" s="311"/>
      <c r="I140" s="333"/>
      <c r="J140" s="311"/>
      <c r="K140" s="311"/>
      <c r="L140" s="123"/>
    </row>
    <row r="141" spans="2:12" s="178" customFormat="1">
      <c r="B141" s="342"/>
      <c r="C141" s="123"/>
      <c r="D141" s="123"/>
      <c r="E141" s="123"/>
      <c r="F141" s="123"/>
      <c r="G141" s="123"/>
      <c r="H141" s="311"/>
      <c r="I141" s="333"/>
      <c r="J141" s="311"/>
      <c r="K141" s="311"/>
      <c r="L141" s="123"/>
    </row>
    <row r="142" spans="2:12" s="178" customFormat="1">
      <c r="B142" s="342"/>
      <c r="C142" s="123"/>
      <c r="D142" s="123"/>
      <c r="E142" s="123"/>
      <c r="F142" s="123"/>
      <c r="G142" s="123"/>
      <c r="H142" s="311"/>
      <c r="I142" s="333"/>
      <c r="J142" s="311"/>
      <c r="K142" s="311"/>
      <c r="L142" s="123"/>
    </row>
    <row r="143" spans="2:12" s="178" customFormat="1">
      <c r="B143" s="342"/>
      <c r="C143" s="123"/>
      <c r="D143" s="123"/>
      <c r="E143" s="123"/>
      <c r="F143" s="123"/>
      <c r="G143" s="123"/>
      <c r="H143" s="311"/>
      <c r="I143" s="333"/>
      <c r="J143" s="311"/>
      <c r="K143" s="311"/>
      <c r="L143" s="123"/>
    </row>
    <row r="144" spans="2:12" s="178" customFormat="1">
      <c r="B144" s="342"/>
      <c r="C144" s="123"/>
      <c r="D144" s="123"/>
      <c r="E144" s="123"/>
      <c r="F144" s="123"/>
      <c r="G144" s="123"/>
      <c r="H144" s="311"/>
      <c r="I144" s="333"/>
      <c r="J144" s="311"/>
      <c r="K144" s="311"/>
      <c r="L144" s="123"/>
    </row>
    <row r="145" spans="2:12" s="178" customFormat="1">
      <c r="B145" s="342"/>
      <c r="C145" s="123"/>
      <c r="D145" s="123"/>
      <c r="E145" s="123"/>
      <c r="F145" s="123"/>
      <c r="G145" s="123"/>
      <c r="H145" s="311"/>
      <c r="I145" s="333"/>
      <c r="J145" s="311"/>
      <c r="K145" s="311"/>
      <c r="L145" s="123"/>
    </row>
    <row r="146" spans="2:12" s="178" customFormat="1">
      <c r="B146" s="342"/>
      <c r="C146" s="123"/>
      <c r="D146" s="123"/>
      <c r="E146" s="123"/>
      <c r="F146" s="123"/>
      <c r="G146" s="123"/>
      <c r="H146" s="311"/>
      <c r="I146" s="333"/>
      <c r="J146" s="311"/>
      <c r="K146" s="311"/>
      <c r="L146" s="123"/>
    </row>
    <row r="147" spans="2:12" s="178" customFormat="1">
      <c r="B147" s="342"/>
      <c r="C147" s="123"/>
      <c r="D147" s="123"/>
      <c r="E147" s="123"/>
      <c r="F147" s="123"/>
      <c r="G147" s="123"/>
      <c r="H147" s="311"/>
      <c r="I147" s="333"/>
      <c r="J147" s="311"/>
      <c r="K147" s="311"/>
      <c r="L147" s="123"/>
    </row>
    <row r="148" spans="2:12" s="178" customFormat="1">
      <c r="B148" s="342"/>
      <c r="C148" s="123"/>
      <c r="D148" s="123"/>
      <c r="E148" s="123"/>
      <c r="F148" s="123"/>
      <c r="G148" s="123"/>
      <c r="H148" s="311"/>
      <c r="I148" s="333"/>
      <c r="J148" s="311"/>
      <c r="K148" s="311"/>
      <c r="L148" s="123"/>
    </row>
    <row r="149" spans="2:12" s="178" customFormat="1">
      <c r="B149" s="342"/>
      <c r="C149" s="123"/>
      <c r="D149" s="123"/>
      <c r="E149" s="123"/>
      <c r="F149" s="123"/>
      <c r="G149" s="123"/>
      <c r="H149" s="311"/>
      <c r="I149" s="333"/>
      <c r="J149" s="311"/>
      <c r="K149" s="311"/>
      <c r="L149" s="123"/>
    </row>
    <row r="150" spans="2:12" s="178" customFormat="1">
      <c r="B150" s="342"/>
      <c r="C150" s="123"/>
      <c r="D150" s="123"/>
      <c r="E150" s="123"/>
      <c r="F150" s="123"/>
      <c r="G150" s="123"/>
      <c r="H150" s="311"/>
      <c r="I150" s="333"/>
      <c r="J150" s="311"/>
      <c r="K150" s="311"/>
      <c r="L150" s="123"/>
    </row>
    <row r="151" spans="2:12" s="178" customFormat="1">
      <c r="B151" s="342"/>
      <c r="C151" s="123"/>
      <c r="D151" s="123"/>
      <c r="E151" s="123"/>
      <c r="F151" s="123"/>
      <c r="G151" s="123"/>
      <c r="H151" s="311"/>
      <c r="I151" s="333"/>
      <c r="J151" s="311"/>
      <c r="K151" s="311"/>
      <c r="L151" s="123"/>
    </row>
    <row r="152" spans="2:12" s="178" customFormat="1">
      <c r="B152" s="342"/>
      <c r="C152" s="123"/>
      <c r="D152" s="123"/>
      <c r="E152" s="123"/>
      <c r="F152" s="123"/>
      <c r="G152" s="123"/>
      <c r="H152" s="311"/>
      <c r="I152" s="333"/>
      <c r="J152" s="311"/>
      <c r="K152" s="311"/>
      <c r="L152" s="123"/>
    </row>
    <row r="153" spans="2:12" s="178" customFormat="1">
      <c r="B153" s="342"/>
      <c r="C153" s="123"/>
      <c r="D153" s="123"/>
      <c r="E153" s="123"/>
      <c r="F153" s="123"/>
      <c r="G153" s="123"/>
      <c r="H153" s="311"/>
      <c r="I153" s="333"/>
      <c r="J153" s="311"/>
      <c r="K153" s="311"/>
      <c r="L153" s="123"/>
    </row>
    <row r="154" spans="2:12" s="178" customFormat="1">
      <c r="B154" s="342"/>
      <c r="C154" s="123"/>
      <c r="D154" s="123"/>
      <c r="E154" s="123"/>
      <c r="F154" s="123"/>
      <c r="G154" s="123"/>
      <c r="H154" s="311"/>
      <c r="I154" s="333"/>
      <c r="J154" s="311"/>
      <c r="K154" s="311"/>
      <c r="L154" s="123"/>
    </row>
    <row r="155" spans="2:12" s="178" customFormat="1">
      <c r="B155" s="342"/>
      <c r="C155" s="123"/>
      <c r="D155" s="123"/>
      <c r="E155" s="123"/>
      <c r="F155" s="123"/>
      <c r="G155" s="123"/>
      <c r="H155" s="311"/>
      <c r="I155" s="333"/>
      <c r="J155" s="311"/>
      <c r="K155" s="311"/>
      <c r="L155" s="123"/>
    </row>
    <row r="156" spans="2:12" s="178" customFormat="1">
      <c r="B156" s="342"/>
      <c r="C156" s="123"/>
      <c r="D156" s="123"/>
      <c r="E156" s="123"/>
      <c r="F156" s="123"/>
      <c r="G156" s="123"/>
      <c r="H156" s="311"/>
      <c r="I156" s="333"/>
      <c r="J156" s="311"/>
      <c r="K156" s="311"/>
      <c r="L156" s="123"/>
    </row>
    <row r="157" spans="2:12" s="178" customFormat="1">
      <c r="B157" s="342"/>
      <c r="C157" s="123"/>
      <c r="D157" s="123"/>
      <c r="E157" s="123"/>
      <c r="F157" s="123"/>
      <c r="G157" s="123"/>
      <c r="H157" s="311"/>
      <c r="I157" s="333"/>
      <c r="J157" s="311"/>
      <c r="K157" s="311"/>
      <c r="L157" s="123"/>
    </row>
    <row r="158" spans="2:12" s="178" customFormat="1">
      <c r="B158" s="342"/>
      <c r="C158" s="123"/>
      <c r="D158" s="123"/>
      <c r="E158" s="123"/>
      <c r="F158" s="123"/>
      <c r="G158" s="123"/>
      <c r="H158" s="311"/>
      <c r="I158" s="333"/>
      <c r="J158" s="311"/>
      <c r="K158" s="311"/>
      <c r="L158" s="123"/>
    </row>
    <row r="159" spans="2:12" s="178" customFormat="1">
      <c r="B159" s="342"/>
      <c r="C159" s="123"/>
      <c r="D159" s="123"/>
      <c r="E159" s="123"/>
      <c r="F159" s="123"/>
      <c r="G159" s="123"/>
      <c r="H159" s="311"/>
      <c r="I159" s="333"/>
      <c r="J159" s="311"/>
      <c r="K159" s="311"/>
      <c r="L159" s="123"/>
    </row>
    <row r="160" spans="2:12" s="178" customFormat="1">
      <c r="B160" s="342"/>
      <c r="C160" s="123"/>
      <c r="D160" s="123"/>
      <c r="E160" s="123"/>
      <c r="F160" s="123"/>
      <c r="G160" s="123"/>
      <c r="H160" s="311"/>
      <c r="I160" s="333"/>
      <c r="J160" s="311"/>
      <c r="K160" s="311"/>
      <c r="L160" s="123"/>
    </row>
    <row r="161" spans="2:12" s="178" customFormat="1">
      <c r="B161" s="342"/>
      <c r="C161" s="123"/>
      <c r="D161" s="123"/>
      <c r="E161" s="123"/>
      <c r="F161" s="123"/>
      <c r="G161" s="123"/>
      <c r="H161" s="311"/>
      <c r="I161" s="333"/>
      <c r="J161" s="311"/>
      <c r="K161" s="311"/>
      <c r="L161" s="123"/>
    </row>
    <row r="162" spans="2:12" s="178" customFormat="1">
      <c r="B162" s="342"/>
      <c r="C162" s="123"/>
      <c r="D162" s="123"/>
      <c r="E162" s="123"/>
      <c r="F162" s="123"/>
      <c r="G162" s="123"/>
      <c r="H162" s="311"/>
      <c r="I162" s="333"/>
      <c r="J162" s="311"/>
      <c r="K162" s="311"/>
      <c r="L162" s="123"/>
    </row>
    <row r="163" spans="2:12" s="178" customFormat="1">
      <c r="B163" s="342"/>
      <c r="C163" s="123"/>
      <c r="D163" s="123"/>
      <c r="E163" s="123"/>
      <c r="F163" s="123"/>
      <c r="G163" s="123"/>
      <c r="H163" s="311"/>
      <c r="I163" s="333"/>
      <c r="J163" s="311"/>
      <c r="K163" s="311"/>
      <c r="L163" s="123"/>
    </row>
    <row r="164" spans="2:12" s="178" customFormat="1">
      <c r="B164" s="342"/>
      <c r="C164" s="123"/>
      <c r="D164" s="123"/>
      <c r="E164" s="123"/>
      <c r="F164" s="123"/>
      <c r="G164" s="123"/>
      <c r="H164" s="311"/>
      <c r="I164" s="333"/>
      <c r="J164" s="311"/>
      <c r="K164" s="311"/>
      <c r="L164" s="123"/>
    </row>
    <row r="165" spans="2:12" s="178" customFormat="1">
      <c r="B165" s="342"/>
      <c r="C165" s="123"/>
      <c r="D165" s="123"/>
      <c r="E165" s="123"/>
      <c r="F165" s="123"/>
      <c r="G165" s="123"/>
      <c r="H165" s="311"/>
      <c r="I165" s="333"/>
      <c r="J165" s="311"/>
      <c r="K165" s="311"/>
      <c r="L165" s="123"/>
    </row>
    <row r="166" spans="2:12" s="178" customFormat="1">
      <c r="B166" s="342"/>
      <c r="C166" s="123"/>
      <c r="D166" s="123"/>
      <c r="E166" s="123"/>
      <c r="F166" s="123"/>
      <c r="G166" s="123"/>
      <c r="H166" s="311"/>
      <c r="I166" s="333"/>
      <c r="J166" s="311"/>
      <c r="K166" s="311"/>
      <c r="L166" s="123"/>
    </row>
    <row r="167" spans="2:12" s="178" customFormat="1">
      <c r="B167" s="342"/>
      <c r="C167" s="123"/>
      <c r="D167" s="123"/>
      <c r="E167" s="123"/>
      <c r="F167" s="123"/>
      <c r="G167" s="123"/>
      <c r="H167" s="311"/>
      <c r="I167" s="333"/>
      <c r="J167" s="311"/>
      <c r="K167" s="311"/>
      <c r="L167" s="123"/>
    </row>
    <row r="168" spans="2:12" s="178" customFormat="1">
      <c r="B168" s="342"/>
      <c r="C168" s="123"/>
      <c r="D168" s="123"/>
      <c r="E168" s="123"/>
      <c r="F168" s="123"/>
      <c r="G168" s="123"/>
      <c r="H168" s="311"/>
      <c r="I168" s="333"/>
      <c r="J168" s="311"/>
      <c r="K168" s="311"/>
      <c r="L168" s="123"/>
    </row>
    <row r="169" spans="2:12" s="178" customFormat="1">
      <c r="B169" s="342"/>
      <c r="C169" s="123"/>
      <c r="D169" s="123"/>
      <c r="E169" s="123"/>
      <c r="F169" s="123"/>
      <c r="G169" s="123"/>
      <c r="H169" s="311"/>
      <c r="I169" s="333"/>
      <c r="J169" s="311"/>
      <c r="K169" s="311"/>
      <c r="L169" s="123"/>
    </row>
    <row r="170" spans="2:12" s="178" customFormat="1">
      <c r="B170" s="342"/>
      <c r="C170" s="123"/>
      <c r="D170" s="123"/>
      <c r="E170" s="123"/>
      <c r="F170" s="123"/>
      <c r="G170" s="123"/>
      <c r="H170" s="311"/>
      <c r="I170" s="333"/>
      <c r="J170" s="311"/>
      <c r="K170" s="311"/>
      <c r="L170" s="123"/>
    </row>
    <row r="171" spans="2:12" s="178" customFormat="1">
      <c r="B171" s="342"/>
      <c r="C171" s="123"/>
      <c r="D171" s="123"/>
      <c r="E171" s="123"/>
      <c r="F171" s="123"/>
      <c r="G171" s="123"/>
      <c r="H171" s="311"/>
      <c r="I171" s="333"/>
      <c r="J171" s="311"/>
      <c r="K171" s="311"/>
      <c r="L171" s="123"/>
    </row>
    <row r="172" spans="2:12" s="178" customFormat="1">
      <c r="B172" s="342"/>
      <c r="C172" s="123"/>
      <c r="D172" s="123"/>
      <c r="E172" s="123"/>
      <c r="F172" s="123"/>
      <c r="G172" s="123"/>
      <c r="H172" s="311"/>
      <c r="I172" s="333"/>
      <c r="J172" s="311"/>
      <c r="K172" s="311"/>
      <c r="L172" s="123"/>
    </row>
    <row r="173" spans="2:12" s="178" customFormat="1">
      <c r="B173" s="342"/>
      <c r="C173" s="123"/>
      <c r="D173" s="123"/>
      <c r="E173" s="123"/>
      <c r="F173" s="123"/>
      <c r="G173" s="123"/>
      <c r="H173" s="311"/>
      <c r="I173" s="333"/>
      <c r="J173" s="311"/>
      <c r="K173" s="311"/>
      <c r="L173" s="123"/>
    </row>
    <row r="174" spans="2:12" s="178" customFormat="1">
      <c r="B174" s="342"/>
      <c r="C174" s="123"/>
      <c r="D174" s="123"/>
      <c r="E174" s="123"/>
      <c r="F174" s="123"/>
      <c r="G174" s="123"/>
      <c r="H174" s="311"/>
      <c r="I174" s="333"/>
      <c r="J174" s="311"/>
      <c r="K174" s="311"/>
      <c r="L174" s="123"/>
    </row>
    <row r="175" spans="2:12" s="178" customFormat="1">
      <c r="B175" s="342"/>
      <c r="C175" s="123"/>
      <c r="D175" s="123"/>
      <c r="E175" s="123"/>
      <c r="F175" s="123"/>
      <c r="G175" s="123"/>
      <c r="H175" s="311"/>
      <c r="I175" s="333"/>
      <c r="J175" s="311"/>
      <c r="K175" s="311"/>
      <c r="L175" s="123"/>
    </row>
    <row r="176" spans="2:12" s="178" customFormat="1">
      <c r="B176" s="342"/>
      <c r="C176" s="123"/>
      <c r="D176" s="123"/>
      <c r="E176" s="123"/>
      <c r="F176" s="123"/>
      <c r="G176" s="123"/>
      <c r="H176" s="311"/>
      <c r="I176" s="333"/>
      <c r="J176" s="311"/>
      <c r="K176" s="311"/>
      <c r="L176" s="123"/>
    </row>
    <row r="177" spans="2:12" s="178" customFormat="1">
      <c r="B177" s="342"/>
      <c r="C177" s="123"/>
      <c r="D177" s="123"/>
      <c r="E177" s="123"/>
      <c r="F177" s="123"/>
      <c r="G177" s="123"/>
      <c r="H177" s="311"/>
      <c r="I177" s="333"/>
      <c r="J177" s="311"/>
      <c r="K177" s="311"/>
      <c r="L177" s="123"/>
    </row>
    <row r="178" spans="2:12" s="178" customFormat="1">
      <c r="B178" s="342"/>
      <c r="C178" s="123"/>
      <c r="D178" s="123"/>
      <c r="E178" s="123"/>
      <c r="F178" s="123"/>
      <c r="G178" s="123"/>
      <c r="H178" s="311"/>
      <c r="I178" s="333"/>
      <c r="J178" s="311"/>
      <c r="K178" s="311"/>
      <c r="L178" s="123"/>
    </row>
    <row r="179" spans="2:12" s="178" customFormat="1">
      <c r="B179" s="342"/>
      <c r="C179" s="123"/>
      <c r="D179" s="123"/>
      <c r="E179" s="123"/>
      <c r="F179" s="123"/>
      <c r="G179" s="123"/>
      <c r="H179" s="311"/>
      <c r="I179" s="333"/>
      <c r="J179" s="311"/>
      <c r="K179" s="311"/>
      <c r="L179" s="123"/>
    </row>
    <row r="180" spans="2:12" s="178" customFormat="1">
      <c r="B180" s="342"/>
      <c r="C180" s="123"/>
      <c r="D180" s="123"/>
      <c r="E180" s="123"/>
      <c r="F180" s="123"/>
      <c r="G180" s="123"/>
      <c r="H180" s="311"/>
      <c r="I180" s="333"/>
      <c r="J180" s="311"/>
      <c r="K180" s="311"/>
      <c r="L180" s="123"/>
    </row>
    <row r="181" spans="2:12" s="178" customFormat="1">
      <c r="B181" s="342"/>
      <c r="C181" s="123"/>
      <c r="D181" s="123"/>
      <c r="E181" s="123"/>
      <c r="F181" s="123"/>
      <c r="G181" s="123"/>
      <c r="H181" s="311"/>
      <c r="I181" s="333"/>
      <c r="J181" s="311"/>
      <c r="K181" s="311"/>
      <c r="L181" s="123"/>
    </row>
    <row r="182" spans="2:12" s="178" customFormat="1">
      <c r="B182" s="342"/>
      <c r="C182" s="123"/>
      <c r="D182" s="123"/>
      <c r="E182" s="123"/>
      <c r="F182" s="123"/>
      <c r="G182" s="123"/>
      <c r="H182" s="311"/>
      <c r="I182" s="333"/>
      <c r="J182" s="311"/>
      <c r="K182" s="311"/>
      <c r="L182" s="123"/>
    </row>
    <row r="183" spans="2:12" s="178" customFormat="1">
      <c r="B183" s="342"/>
      <c r="C183" s="123"/>
      <c r="D183" s="123"/>
      <c r="E183" s="123"/>
      <c r="F183" s="123"/>
      <c r="G183" s="123"/>
      <c r="H183" s="311"/>
      <c r="I183" s="333"/>
      <c r="J183" s="311"/>
      <c r="K183" s="311"/>
      <c r="L183" s="123"/>
    </row>
    <row r="184" spans="2:12" s="178" customFormat="1">
      <c r="B184" s="342"/>
      <c r="C184" s="123"/>
      <c r="D184" s="123"/>
      <c r="E184" s="123"/>
      <c r="F184" s="123"/>
      <c r="G184" s="123"/>
      <c r="H184" s="311"/>
      <c r="I184" s="333"/>
      <c r="J184" s="311"/>
      <c r="K184" s="311"/>
      <c r="L184" s="123"/>
    </row>
    <row r="185" spans="2:12" s="178" customFormat="1">
      <c r="B185" s="342"/>
      <c r="C185" s="123"/>
      <c r="D185" s="123"/>
      <c r="E185" s="123"/>
      <c r="F185" s="123"/>
      <c r="G185" s="123"/>
      <c r="H185" s="311"/>
      <c r="I185" s="333"/>
      <c r="J185" s="311"/>
      <c r="K185" s="311"/>
      <c r="L185" s="123"/>
    </row>
    <row r="186" spans="2:12" s="178" customFormat="1">
      <c r="B186" s="342"/>
      <c r="C186" s="123"/>
      <c r="D186" s="123"/>
      <c r="E186" s="123"/>
      <c r="F186" s="123"/>
      <c r="G186" s="123"/>
      <c r="H186" s="311"/>
      <c r="I186" s="333"/>
      <c r="J186" s="311"/>
      <c r="K186" s="311"/>
      <c r="L186" s="123"/>
    </row>
    <row r="187" spans="2:12" s="178" customFormat="1">
      <c r="B187" s="342"/>
      <c r="C187" s="123"/>
      <c r="D187" s="123"/>
      <c r="E187" s="123"/>
      <c r="F187" s="123"/>
      <c r="G187" s="123"/>
      <c r="H187" s="311"/>
      <c r="I187" s="333"/>
      <c r="J187" s="311"/>
      <c r="K187" s="311"/>
      <c r="L187" s="123"/>
    </row>
    <row r="188" spans="2:12" s="178" customFormat="1">
      <c r="B188" s="342"/>
      <c r="C188" s="123"/>
      <c r="D188" s="123"/>
      <c r="E188" s="123"/>
      <c r="F188" s="123"/>
      <c r="G188" s="123"/>
      <c r="H188" s="311"/>
      <c r="I188" s="333"/>
      <c r="J188" s="311"/>
      <c r="K188" s="311"/>
      <c r="L188" s="123"/>
    </row>
    <row r="189" spans="2:12" s="178" customFormat="1">
      <c r="B189" s="342"/>
      <c r="C189" s="123"/>
      <c r="D189" s="123"/>
      <c r="E189" s="123"/>
      <c r="F189" s="123"/>
      <c r="G189" s="123"/>
      <c r="H189" s="311"/>
      <c r="I189" s="333"/>
      <c r="J189" s="311"/>
      <c r="K189" s="311"/>
      <c r="L189" s="123"/>
    </row>
    <row r="190" spans="2:12" s="178" customFormat="1">
      <c r="B190" s="342"/>
      <c r="C190" s="123"/>
      <c r="D190" s="123"/>
      <c r="E190" s="123"/>
      <c r="F190" s="123"/>
      <c r="G190" s="123"/>
      <c r="H190" s="311"/>
      <c r="I190" s="333"/>
      <c r="J190" s="311"/>
      <c r="K190" s="311"/>
      <c r="L190" s="123"/>
    </row>
    <row r="191" spans="2:12" s="178" customFormat="1">
      <c r="B191" s="342"/>
      <c r="C191" s="123"/>
      <c r="D191" s="123"/>
      <c r="E191" s="123"/>
      <c r="F191" s="123"/>
      <c r="G191" s="123"/>
      <c r="H191" s="311"/>
      <c r="I191" s="333"/>
      <c r="J191" s="311"/>
      <c r="K191" s="311"/>
      <c r="L191" s="123"/>
    </row>
    <row r="192" spans="2:12" s="178" customFormat="1">
      <c r="B192" s="342"/>
      <c r="C192" s="123"/>
      <c r="D192" s="123"/>
      <c r="E192" s="123"/>
      <c r="F192" s="123"/>
      <c r="G192" s="123"/>
      <c r="H192" s="311"/>
      <c r="I192" s="333"/>
      <c r="J192" s="311"/>
      <c r="K192" s="311"/>
      <c r="L192" s="123"/>
    </row>
    <row r="193" spans="2:12" s="178" customFormat="1">
      <c r="B193" s="342"/>
      <c r="C193" s="123"/>
      <c r="D193" s="123"/>
      <c r="E193" s="123"/>
      <c r="F193" s="123"/>
      <c r="G193" s="123"/>
      <c r="H193" s="311"/>
      <c r="I193" s="333"/>
      <c r="J193" s="311"/>
      <c r="K193" s="311"/>
      <c r="L193" s="123"/>
    </row>
    <row r="194" spans="2:12" s="178" customFormat="1">
      <c r="B194" s="342"/>
      <c r="C194" s="123"/>
      <c r="D194" s="123"/>
      <c r="E194" s="123"/>
      <c r="F194" s="123"/>
      <c r="G194" s="123"/>
      <c r="H194" s="311"/>
      <c r="I194" s="333"/>
      <c r="J194" s="311"/>
      <c r="K194" s="311"/>
      <c r="L194" s="123"/>
    </row>
    <row r="195" spans="2:12" s="178" customFormat="1">
      <c r="B195" s="342"/>
      <c r="C195" s="123"/>
      <c r="D195" s="123"/>
      <c r="E195" s="123"/>
      <c r="F195" s="123"/>
      <c r="G195" s="123"/>
      <c r="H195" s="311"/>
      <c r="I195" s="333"/>
      <c r="J195" s="311"/>
      <c r="K195" s="311"/>
      <c r="L195" s="123"/>
    </row>
    <row r="196" spans="2:12" s="178" customFormat="1">
      <c r="B196" s="342"/>
      <c r="C196" s="123"/>
      <c r="D196" s="123"/>
      <c r="E196" s="123"/>
      <c r="F196" s="123"/>
      <c r="G196" s="123"/>
      <c r="H196" s="311"/>
      <c r="I196" s="333"/>
      <c r="J196" s="311"/>
      <c r="K196" s="311"/>
      <c r="L196" s="123"/>
    </row>
    <row r="197" spans="2:12" s="178" customFormat="1">
      <c r="B197" s="342"/>
      <c r="C197" s="123"/>
      <c r="D197" s="123"/>
      <c r="E197" s="123"/>
      <c r="F197" s="123"/>
      <c r="G197" s="123"/>
      <c r="H197" s="311"/>
      <c r="I197" s="333"/>
      <c r="J197" s="311"/>
      <c r="K197" s="311"/>
      <c r="L197" s="123"/>
    </row>
    <row r="198" spans="2:12" s="178" customFormat="1">
      <c r="B198" s="342"/>
      <c r="C198" s="123"/>
      <c r="D198" s="123"/>
      <c r="E198" s="123"/>
      <c r="F198" s="123"/>
      <c r="G198" s="123"/>
      <c r="H198" s="311"/>
      <c r="I198" s="333"/>
      <c r="J198" s="311"/>
      <c r="K198" s="311"/>
      <c r="L198" s="123"/>
    </row>
    <row r="199" spans="2:12" s="178" customFormat="1">
      <c r="B199" s="342"/>
      <c r="C199" s="123"/>
      <c r="D199" s="123"/>
      <c r="E199" s="123"/>
      <c r="F199" s="123"/>
      <c r="G199" s="123"/>
      <c r="H199" s="311"/>
      <c r="I199" s="333"/>
      <c r="J199" s="311"/>
      <c r="K199" s="311"/>
      <c r="L199" s="123"/>
    </row>
    <row r="200" spans="2:12" s="178" customFormat="1">
      <c r="B200" s="342"/>
      <c r="C200" s="123"/>
      <c r="D200" s="123"/>
      <c r="E200" s="123"/>
      <c r="F200" s="123"/>
      <c r="G200" s="123"/>
      <c r="H200" s="311"/>
      <c r="I200" s="333"/>
      <c r="J200" s="311"/>
      <c r="K200" s="311"/>
      <c r="L200" s="123"/>
    </row>
    <row r="201" spans="2:12" s="178" customFormat="1">
      <c r="B201" s="342"/>
      <c r="C201" s="123"/>
      <c r="D201" s="123"/>
      <c r="E201" s="123"/>
      <c r="F201" s="123"/>
      <c r="G201" s="123"/>
      <c r="H201" s="311"/>
      <c r="I201" s="333"/>
      <c r="J201" s="311"/>
      <c r="K201" s="311"/>
      <c r="L201" s="123"/>
    </row>
    <row r="202" spans="2:12" s="178" customFormat="1">
      <c r="B202" s="342"/>
      <c r="C202" s="123"/>
      <c r="D202" s="123"/>
      <c r="E202" s="123"/>
      <c r="F202" s="123"/>
      <c r="G202" s="123"/>
      <c r="H202" s="311"/>
      <c r="I202" s="333"/>
      <c r="J202" s="311"/>
      <c r="K202" s="311"/>
      <c r="L202" s="123"/>
    </row>
    <row r="203" spans="2:12" s="178" customFormat="1">
      <c r="B203" s="342"/>
      <c r="C203" s="123"/>
      <c r="D203" s="123"/>
      <c r="E203" s="123"/>
      <c r="F203" s="123"/>
      <c r="G203" s="123"/>
      <c r="H203" s="311"/>
      <c r="I203" s="333"/>
      <c r="J203" s="311"/>
      <c r="K203" s="311"/>
      <c r="L203" s="123"/>
    </row>
    <row r="204" spans="2:12" s="178" customFormat="1">
      <c r="B204" s="342"/>
      <c r="C204" s="123"/>
      <c r="D204" s="123"/>
      <c r="E204" s="123"/>
      <c r="F204" s="123"/>
      <c r="G204" s="123"/>
      <c r="H204" s="311"/>
      <c r="I204" s="333"/>
      <c r="J204" s="311"/>
      <c r="K204" s="311"/>
      <c r="L204" s="123"/>
    </row>
    <row r="205" spans="2:12" s="178" customFormat="1">
      <c r="B205" s="342"/>
      <c r="C205" s="123"/>
      <c r="D205" s="123"/>
      <c r="E205" s="123"/>
      <c r="F205" s="123"/>
      <c r="G205" s="123"/>
      <c r="H205" s="311"/>
      <c r="I205" s="333"/>
      <c r="J205" s="311"/>
      <c r="K205" s="311"/>
      <c r="L205" s="123"/>
    </row>
    <row r="206" spans="2:12" s="178" customFormat="1">
      <c r="B206" s="342"/>
      <c r="C206" s="123"/>
      <c r="D206" s="123"/>
      <c r="E206" s="123"/>
      <c r="F206" s="123"/>
      <c r="G206" s="123"/>
      <c r="H206" s="311"/>
      <c r="I206" s="333"/>
      <c r="J206" s="311"/>
      <c r="K206" s="311"/>
      <c r="L206" s="123"/>
    </row>
    <row r="207" spans="2:12" s="178" customFormat="1">
      <c r="B207" s="342"/>
      <c r="C207" s="123"/>
      <c r="D207" s="123"/>
      <c r="E207" s="123"/>
      <c r="F207" s="123"/>
      <c r="G207" s="123"/>
      <c r="H207" s="311"/>
      <c r="I207" s="333"/>
      <c r="J207" s="311"/>
      <c r="K207" s="311"/>
      <c r="L207" s="123"/>
    </row>
    <row r="208" spans="2:12" s="178" customFormat="1">
      <c r="B208" s="342"/>
      <c r="C208" s="123"/>
      <c r="D208" s="123"/>
      <c r="E208" s="123"/>
      <c r="F208" s="123"/>
      <c r="G208" s="123"/>
      <c r="H208" s="311"/>
      <c r="I208" s="333"/>
      <c r="J208" s="311"/>
      <c r="K208" s="311"/>
      <c r="L208" s="123"/>
    </row>
    <row r="209" spans="2:12" s="178" customFormat="1">
      <c r="B209" s="342"/>
      <c r="C209" s="123"/>
      <c r="D209" s="123"/>
      <c r="E209" s="123"/>
      <c r="F209" s="123"/>
      <c r="G209" s="123"/>
      <c r="H209" s="311"/>
      <c r="I209" s="333"/>
      <c r="J209" s="311"/>
      <c r="K209" s="311"/>
      <c r="L209" s="123"/>
    </row>
    <row r="210" spans="2:12" s="178" customFormat="1">
      <c r="B210" s="342"/>
      <c r="C210" s="123"/>
      <c r="D210" s="123"/>
      <c r="E210" s="123"/>
      <c r="F210" s="123"/>
      <c r="G210" s="123"/>
      <c r="H210" s="311"/>
      <c r="I210" s="333"/>
      <c r="J210" s="311"/>
      <c r="K210" s="311"/>
      <c r="L210" s="123"/>
    </row>
    <row r="211" spans="2:12" s="178" customFormat="1">
      <c r="B211" s="342"/>
      <c r="C211" s="123"/>
      <c r="D211" s="123"/>
      <c r="E211" s="123"/>
      <c r="F211" s="123"/>
      <c r="G211" s="123"/>
      <c r="H211" s="311"/>
      <c r="I211" s="333"/>
      <c r="J211" s="311"/>
      <c r="K211" s="311"/>
      <c r="L211" s="123"/>
    </row>
    <row r="212" spans="2:12" s="178" customFormat="1">
      <c r="B212" s="342"/>
      <c r="C212" s="123"/>
      <c r="D212" s="123"/>
      <c r="E212" s="123"/>
      <c r="F212" s="123"/>
      <c r="G212" s="123"/>
      <c r="H212" s="311"/>
      <c r="I212" s="333"/>
      <c r="J212" s="311"/>
      <c r="K212" s="311"/>
      <c r="L212" s="123"/>
    </row>
    <row r="213" spans="2:12" s="178" customFormat="1">
      <c r="B213" s="342"/>
      <c r="C213" s="123"/>
      <c r="D213" s="123"/>
      <c r="E213" s="123"/>
      <c r="F213" s="123"/>
      <c r="G213" s="123"/>
      <c r="H213" s="311"/>
      <c r="I213" s="333"/>
      <c r="J213" s="311"/>
      <c r="K213" s="311"/>
      <c r="L213" s="123"/>
    </row>
    <row r="223" spans="2:12" s="178" customFormat="1">
      <c r="B223" s="342"/>
      <c r="C223" s="123"/>
      <c r="D223" s="123"/>
      <c r="E223" s="123"/>
      <c r="F223" s="123"/>
      <c r="G223" s="123"/>
      <c r="H223" s="311"/>
      <c r="I223" s="333"/>
      <c r="J223" s="311"/>
      <c r="K223" s="311"/>
      <c r="L223" s="123"/>
    </row>
    <row r="224" spans="2:12" s="178" customFormat="1">
      <c r="B224" s="342"/>
      <c r="C224" s="123"/>
      <c r="D224" s="123"/>
      <c r="E224" s="123"/>
      <c r="F224" s="123"/>
      <c r="G224" s="123"/>
      <c r="H224" s="311"/>
      <c r="I224" s="333"/>
      <c r="J224" s="311"/>
      <c r="K224" s="311"/>
      <c r="L224" s="123"/>
    </row>
    <row r="225" spans="2:12" s="178" customFormat="1">
      <c r="B225" s="342"/>
      <c r="C225" s="123"/>
      <c r="D225" s="123"/>
      <c r="E225" s="123"/>
      <c r="F225" s="123"/>
      <c r="G225" s="123"/>
      <c r="H225" s="311"/>
      <c r="I225" s="333"/>
      <c r="J225" s="311"/>
      <c r="K225" s="311"/>
      <c r="L225" s="123"/>
    </row>
    <row r="226" spans="2:12" s="178" customFormat="1">
      <c r="B226" s="342"/>
      <c r="C226" s="123"/>
      <c r="D226" s="123"/>
      <c r="E226" s="123"/>
      <c r="F226" s="123"/>
      <c r="G226" s="123"/>
      <c r="H226" s="311"/>
      <c r="I226" s="333"/>
      <c r="J226" s="311"/>
      <c r="K226" s="311"/>
      <c r="L226" s="123"/>
    </row>
    <row r="227" spans="2:12" s="178" customFormat="1">
      <c r="B227" s="342"/>
      <c r="C227" s="123"/>
      <c r="D227" s="123"/>
      <c r="E227" s="123"/>
      <c r="F227" s="123"/>
      <c r="G227" s="123"/>
      <c r="H227" s="311"/>
      <c r="I227" s="333"/>
      <c r="J227" s="311"/>
      <c r="K227" s="311"/>
      <c r="L227" s="123"/>
    </row>
    <row r="228" spans="2:12" s="178" customFormat="1">
      <c r="B228" s="342"/>
      <c r="C228" s="123"/>
      <c r="D228" s="123"/>
      <c r="E228" s="123"/>
      <c r="F228" s="123"/>
      <c r="G228" s="123"/>
      <c r="H228" s="311"/>
      <c r="I228" s="333"/>
      <c r="J228" s="311"/>
      <c r="K228" s="311"/>
      <c r="L228" s="123"/>
    </row>
    <row r="229" spans="2:12" s="178" customFormat="1">
      <c r="B229" s="342"/>
      <c r="C229" s="123"/>
      <c r="D229" s="123"/>
      <c r="E229" s="123"/>
      <c r="F229" s="123"/>
      <c r="G229" s="123"/>
      <c r="H229" s="311"/>
      <c r="I229" s="333"/>
      <c r="J229" s="311"/>
      <c r="K229" s="311"/>
      <c r="L229" s="123"/>
    </row>
    <row r="230" spans="2:12" s="178" customFormat="1">
      <c r="B230" s="342"/>
      <c r="C230" s="123"/>
      <c r="D230" s="123"/>
      <c r="E230" s="123"/>
      <c r="F230" s="123"/>
      <c r="G230" s="123"/>
      <c r="H230" s="311"/>
      <c r="I230" s="333"/>
      <c r="J230" s="311"/>
      <c r="K230" s="311"/>
      <c r="L230" s="123"/>
    </row>
    <row r="231" spans="2:12" s="178" customFormat="1">
      <c r="B231" s="342"/>
      <c r="C231" s="123"/>
      <c r="D231" s="123"/>
      <c r="E231" s="123"/>
      <c r="F231" s="123"/>
      <c r="G231" s="123"/>
      <c r="H231" s="311"/>
      <c r="I231" s="333"/>
      <c r="J231" s="311"/>
      <c r="K231" s="311"/>
      <c r="L231" s="123"/>
    </row>
    <row r="232" spans="2:12" s="178" customFormat="1">
      <c r="B232" s="342"/>
      <c r="C232" s="123"/>
      <c r="D232" s="123"/>
      <c r="E232" s="123"/>
      <c r="F232" s="123"/>
      <c r="G232" s="123"/>
      <c r="H232" s="311"/>
      <c r="I232" s="333"/>
      <c r="J232" s="311"/>
      <c r="K232" s="311"/>
      <c r="L232" s="123"/>
    </row>
    <row r="233" spans="2:12" s="178" customFormat="1">
      <c r="B233" s="342"/>
      <c r="C233" s="123"/>
      <c r="D233" s="123"/>
      <c r="E233" s="123"/>
      <c r="F233" s="123"/>
      <c r="G233" s="123"/>
      <c r="H233" s="311"/>
      <c r="I233" s="333"/>
      <c r="J233" s="311"/>
      <c r="K233" s="311"/>
      <c r="L233" s="123"/>
    </row>
    <row r="234" spans="2:12" s="178" customFormat="1">
      <c r="B234" s="342"/>
      <c r="C234" s="123"/>
      <c r="D234" s="123"/>
      <c r="E234" s="123"/>
      <c r="F234" s="123"/>
      <c r="G234" s="123"/>
      <c r="H234" s="311"/>
      <c r="I234" s="333"/>
      <c r="J234" s="311"/>
      <c r="K234" s="311"/>
      <c r="L234" s="123"/>
    </row>
    <row r="235" spans="2:12" s="178" customFormat="1">
      <c r="B235" s="342"/>
      <c r="C235" s="123"/>
      <c r="D235" s="123"/>
      <c r="E235" s="123"/>
      <c r="F235" s="123"/>
      <c r="G235" s="123"/>
      <c r="H235" s="311"/>
      <c r="I235" s="333"/>
      <c r="J235" s="311"/>
      <c r="K235" s="311"/>
      <c r="L235" s="123"/>
    </row>
    <row r="236" spans="2:12" s="178" customFormat="1">
      <c r="B236" s="342"/>
      <c r="C236" s="123"/>
      <c r="D236" s="123"/>
      <c r="E236" s="123"/>
      <c r="F236" s="123"/>
      <c r="G236" s="123"/>
      <c r="H236" s="311"/>
      <c r="I236" s="333"/>
      <c r="J236" s="311"/>
      <c r="K236" s="311"/>
      <c r="L236" s="123"/>
    </row>
    <row r="237" spans="2:12" s="178" customFormat="1">
      <c r="B237" s="342"/>
      <c r="C237" s="123"/>
      <c r="D237" s="123"/>
      <c r="E237" s="123"/>
      <c r="F237" s="123"/>
      <c r="G237" s="123"/>
      <c r="H237" s="311"/>
      <c r="I237" s="333"/>
      <c r="J237" s="311"/>
      <c r="K237" s="311"/>
      <c r="L237" s="123"/>
    </row>
    <row r="238" spans="2:12" s="178" customFormat="1">
      <c r="B238" s="342"/>
      <c r="C238" s="123"/>
      <c r="D238" s="123"/>
      <c r="E238" s="123"/>
      <c r="F238" s="123"/>
      <c r="G238" s="123"/>
      <c r="H238" s="311"/>
      <c r="I238" s="333"/>
      <c r="J238" s="311"/>
      <c r="K238" s="311"/>
      <c r="L238" s="123"/>
    </row>
    <row r="239" spans="2:12" s="178" customFormat="1">
      <c r="B239" s="342"/>
      <c r="C239" s="123"/>
      <c r="D239" s="123"/>
      <c r="E239" s="123"/>
      <c r="F239" s="123"/>
      <c r="G239" s="123"/>
      <c r="H239" s="311"/>
      <c r="I239" s="333"/>
      <c r="J239" s="311"/>
      <c r="K239" s="311"/>
      <c r="L239" s="123"/>
    </row>
    <row r="240" spans="2:12" s="178" customFormat="1">
      <c r="B240" s="342"/>
      <c r="C240" s="123"/>
      <c r="D240" s="123"/>
      <c r="E240" s="123"/>
      <c r="F240" s="123"/>
      <c r="G240" s="123"/>
      <c r="H240" s="311"/>
      <c r="I240" s="333"/>
      <c r="J240" s="311"/>
      <c r="K240" s="311"/>
      <c r="L240" s="123"/>
    </row>
    <row r="241" spans="2:12" s="178" customFormat="1">
      <c r="B241" s="342"/>
      <c r="C241" s="123"/>
      <c r="D241" s="123"/>
      <c r="E241" s="123"/>
      <c r="F241" s="123"/>
      <c r="G241" s="123"/>
      <c r="H241" s="311"/>
      <c r="I241" s="333"/>
      <c r="J241" s="311"/>
      <c r="K241" s="311"/>
      <c r="L241" s="123"/>
    </row>
    <row r="242" spans="2:12" s="178" customFormat="1">
      <c r="B242" s="342"/>
      <c r="C242" s="123"/>
      <c r="D242" s="123"/>
      <c r="E242" s="123"/>
      <c r="F242" s="123"/>
      <c r="G242" s="123"/>
      <c r="H242" s="311"/>
      <c r="I242" s="333"/>
      <c r="J242" s="311"/>
      <c r="K242" s="311"/>
      <c r="L242" s="123"/>
    </row>
    <row r="243" spans="2:12" s="178" customFormat="1">
      <c r="B243" s="342"/>
      <c r="C243" s="123"/>
      <c r="D243" s="123"/>
      <c r="E243" s="123"/>
      <c r="F243" s="123"/>
      <c r="G243" s="123"/>
      <c r="H243" s="311"/>
      <c r="I243" s="333"/>
      <c r="J243" s="311"/>
      <c r="K243" s="311"/>
      <c r="L243" s="123"/>
    </row>
    <row r="244" spans="2:12" s="178" customFormat="1">
      <c r="B244" s="342"/>
      <c r="C244" s="123"/>
      <c r="D244" s="123"/>
      <c r="E244" s="123"/>
      <c r="F244" s="123"/>
      <c r="G244" s="123"/>
      <c r="H244" s="311"/>
      <c r="I244" s="333"/>
      <c r="J244" s="311"/>
      <c r="K244" s="311"/>
      <c r="L244" s="123"/>
    </row>
    <row r="245" spans="2:12" s="178" customFormat="1">
      <c r="B245" s="342"/>
      <c r="C245" s="123"/>
      <c r="D245" s="123"/>
      <c r="E245" s="123"/>
      <c r="F245" s="123"/>
      <c r="G245" s="123"/>
      <c r="H245" s="311"/>
      <c r="I245" s="333"/>
      <c r="J245" s="311"/>
      <c r="K245" s="311"/>
      <c r="L245" s="123"/>
    </row>
    <row r="246" spans="2:12" s="178" customFormat="1">
      <c r="B246" s="342"/>
      <c r="C246" s="123"/>
      <c r="D246" s="123"/>
      <c r="E246" s="123"/>
      <c r="F246" s="123"/>
      <c r="G246" s="123"/>
      <c r="H246" s="311"/>
      <c r="I246" s="333"/>
      <c r="J246" s="311"/>
      <c r="K246" s="311"/>
      <c r="L246" s="123"/>
    </row>
  </sheetData>
  <sheetProtection algorithmName="SHA-512" hashValue="TvN/vD18qbXwR0DErGA32RD7pH7zH7Yl6/aEy0pZAfEEscS6UmBP1De5M7+VzQQJGAbx8rgQkuip9IqHRZ53ow==" saltValue="wOQJduH1QuyJoaesID/EgA==" spinCount="100000" sheet="1" objects="1" scenarios="1" insertHyperlinks="0" selectLockedCells="1"/>
  <sortState xmlns:xlrd2="http://schemas.microsoft.com/office/spreadsheetml/2017/richdata2" ref="D20:H24">
    <sortCondition ref="D20"/>
  </sortState>
  <mergeCells count="5">
    <mergeCell ref="D2:G2"/>
    <mergeCell ref="B7:B8"/>
    <mergeCell ref="D7:G8"/>
    <mergeCell ref="F25:G25"/>
    <mergeCell ref="F17:G17"/>
  </mergeCells>
  <dataValidations count="7">
    <dataValidation type="date" operator="greaterThanOrEqual" allowBlank="1" showErrorMessage="1" promptTitle=" Enter" prompt="Use date format" sqref="F20:F24 F12:F16" xr:uid="{00000000-0002-0000-0900-000000000000}">
      <formula1>1</formula1>
    </dataValidation>
    <dataValidation operator="greaterThan" allowBlank="1" showInputMessage="1" showErrorMessage="1" sqref="D6" xr:uid="{00000000-0002-0000-0900-000001000000}"/>
    <dataValidation allowBlank="1" showErrorMessage="1" promptTitle=" Enter" prompt="Asset description" sqref="E20:E25 E12:E17" xr:uid="{00000000-0002-0000-0900-000002000000}"/>
    <dataValidation allowBlank="1" showErrorMessage="1" promptTitle=" Enter" prompt="Use drop-down list" sqref="D17" xr:uid="{00000000-0002-0000-0900-000003000000}"/>
    <dataValidation allowBlank="1" showErrorMessage="1" promptTitle=" Enter" prompt="Litigants' names" sqref="C2:G2" xr:uid="{00000000-0002-0000-0900-000004000000}"/>
    <dataValidation operator="greaterThanOrEqual" allowBlank="1" showErrorMessage="1" promptTitle=" Enter" prompt="Use date format" sqref="D3:D5" xr:uid="{00000000-0002-0000-0900-000005000000}"/>
    <dataValidation operator="greaterThanOrEqual" allowBlank="1" showErrorMessage="1" promptTitle=" Enter" prompt="Positive amount" sqref="G12:G16 G20:G24" xr:uid="{00000000-0002-0000-0900-000006000000}"/>
  </dataValidations>
  <pageMargins left="0.25" right="0.25" top="0" bottom="0.25" header="0" footer="0"/>
  <pageSetup scale="49" fitToHeight="100" orientation="landscape" cellComments="atEnd" verticalDpi="1200" r:id="rId1"/>
  <headerFooter>
    <oddFooter>&amp;L&amp;"Calibri,Regular"&amp;12&amp;K000000&amp;KFFFFFF.&amp;K000000              Page &amp;P of &amp;N&amp;C&amp;"Calibri,Regular"&amp;12&amp;K000000&amp;BeQuit v36  &amp;B© 2019  Diana M. Tennis&amp;R&amp;"Calibri,Regular"&amp;12&amp;K000000&amp;B&amp;D&amp;B  &amp;T        &amp;KFFFFFF.</oddFooter>
  </headerFooter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Label 1">
              <controlPr defaultSize="0" print="0" autoFill="0" autoLine="0" autoPict="0" macro="[0]!TableLockToggle">
                <anchor>
                  <from>
                    <xdr:col>1</xdr:col>
                    <xdr:colOff>504825</xdr:colOff>
                    <xdr:row>5</xdr:row>
                    <xdr:rowOff>485775</xdr:rowOff>
                  </from>
                  <to>
                    <xdr:col>1</xdr:col>
                    <xdr:colOff>1171575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6" name="MoveLabel">
              <controlPr defaultSize="0" print="0" autoFill="0" autoLine="0" autoPict="0" macro="[0]!RowMove">
                <anchor>
                  <from>
                    <xdr:col>4</xdr:col>
                    <xdr:colOff>0</xdr:colOff>
                    <xdr:row>5</xdr:row>
                    <xdr:rowOff>466725</xdr:rowOff>
                  </from>
                  <to>
                    <xdr:col>4</xdr:col>
                    <xdr:colOff>647700</xdr:colOff>
                    <xdr:row>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7" name="PrintLabel">
              <controlPr defaultSize="0" print="0" autoFill="0" autoLine="0" autoPict="0" macro="'PrintCompressed(3)'">
                <anchor>
                  <from>
                    <xdr:col>3</xdr:col>
                    <xdr:colOff>457200</xdr:colOff>
                    <xdr:row>5</xdr:row>
                    <xdr:rowOff>485775</xdr:rowOff>
                  </from>
                  <to>
                    <xdr:col>3</xdr:col>
                    <xdr:colOff>1114425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8" name="RoleLabel">
              <controlPr defaultSize="0" print="0" autoFill="0" autoLine="0" autoPict="0" macro="[0]!RoleHyperlink">
                <anchor>
                  <from>
                    <xdr:col>1</xdr:col>
                    <xdr:colOff>1647825</xdr:colOff>
                    <xdr:row>5</xdr:row>
                    <xdr:rowOff>485775</xdr:rowOff>
                  </from>
                  <to>
                    <xdr:col>2</xdr:col>
                    <xdr:colOff>9525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9" name="Label 12">
              <controlPr defaultSize="0" print="0" autoFill="0" autoLine="0" autoPict="0" macro="[0]!Review">
                <anchor>
                  <from>
                    <xdr:col>5</xdr:col>
                    <xdr:colOff>228600</xdr:colOff>
                    <xdr:row>5</xdr:row>
                    <xdr:rowOff>466725</xdr:rowOff>
                  </from>
                  <to>
                    <xdr:col>5</xdr:col>
                    <xdr:colOff>885825</xdr:colOff>
                    <xdr:row>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0" name="MergeLabel">
              <controlPr defaultSize="0" print="0" autoFill="0" autoLine="0" autoPict="0" macro="[0]!CombineRows">
                <anchor>
                  <from>
                    <xdr:col>4</xdr:col>
                    <xdr:colOff>1190625</xdr:colOff>
                    <xdr:row>5</xdr:row>
                    <xdr:rowOff>466725</xdr:rowOff>
                  </from>
                  <to>
                    <xdr:col>4</xdr:col>
                    <xdr:colOff>1981200</xdr:colOff>
                    <xdr:row>5</xdr:row>
                    <xdr:rowOff>714375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Error:" error="This value is not a valid liability category.  Valid values are available from the pull down menu." promptTitle=" Enter" prompt="Use drop-down list" xr:uid="{00000000-0002-0000-0900-000007000000}">
          <x14:formula1>
            <xm:f>Internals!$K$18:$K$24</xm:f>
          </x14:formula1>
          <xm:sqref>D12:D16 D20:D24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0">
    <pageSetUpPr fitToPage="1"/>
  </sheetPr>
  <dimension ref="A1:Y63"/>
  <sheetViews>
    <sheetView showGridLines="0" showRowColHeaders="0" zoomScale="90" zoomScaleNormal="90" workbookViewId="0"/>
  </sheetViews>
  <sheetFormatPr defaultColWidth="0" defaultRowHeight="21" zeroHeight="1" outlineLevelRow="1"/>
  <cols>
    <col min="1" max="1" width="3.6328125" style="17" customWidth="1"/>
    <col min="2" max="2" width="22.6328125" style="17" customWidth="1"/>
    <col min="3" max="3" width="0.90625" style="19" customWidth="1"/>
    <col min="4" max="5" width="12.90625" style="19" customWidth="1"/>
    <col min="6" max="6" width="12.90625" style="17" customWidth="1"/>
    <col min="7" max="7" width="12.90625" style="19" customWidth="1"/>
    <col min="8" max="8" width="12.90625" style="17" customWidth="1"/>
    <col min="9" max="9" width="12.90625" style="19" customWidth="1"/>
    <col min="10" max="10" width="2.6328125" style="19" customWidth="1"/>
    <col min="11" max="11" width="88.7265625" style="19" customWidth="1"/>
    <col min="12" max="12" width="51.6328125" style="17" customWidth="1"/>
    <col min="13" max="25" width="0" style="17" hidden="1" customWidth="1"/>
    <col min="26" max="16384" width="10.6328125" style="17" hidden="1"/>
  </cols>
  <sheetData>
    <row r="1" spans="1:17" ht="9.9499999999999993" customHeight="1">
      <c r="A1" s="115"/>
      <c r="K1" s="93"/>
    </row>
    <row r="2" spans="1:17" s="21" customFormat="1" ht="36" customHeight="1">
      <c r="A2" s="20"/>
      <c r="B2" s="373" t="str">
        <f>Literals!B9</f>
        <v>Case Style</v>
      </c>
      <c r="C2" s="1"/>
      <c r="D2" s="591" t="str">
        <f>IF( ISBLANK( 'Case Style'!K10), "", 'Case Style'!K10 )</f>
        <v/>
      </c>
      <c r="E2" s="592"/>
      <c r="F2" s="592"/>
      <c r="G2" s="592"/>
      <c r="H2" s="592"/>
      <c r="I2" s="592"/>
      <c r="K2" s="224" t="str">
        <f>Literals!D16</f>
        <v>°</v>
      </c>
    </row>
    <row r="3" spans="1:17" ht="26.1" customHeight="1" outlineLevel="1">
      <c r="A3" s="16"/>
      <c r="B3" s="48" t="str">
        <f>Literals!D9</f>
        <v>Case Number</v>
      </c>
      <c r="C3" s="17"/>
      <c r="D3" s="26" t="str">
        <f>IF( ISBLANK( 'Case Style'!K12), "", 'Case Style'!K12 )</f>
        <v/>
      </c>
      <c r="E3" s="22"/>
      <c r="F3" s="19"/>
      <c r="G3" s="17"/>
      <c r="I3" s="17"/>
      <c r="J3" s="17"/>
      <c r="K3" s="17"/>
    </row>
    <row r="4" spans="1:17" ht="26.1" customHeight="1" outlineLevel="1">
      <c r="A4" s="16"/>
      <c r="B4" s="48" t="str">
        <f>Literals!B10</f>
        <v>Date of Marriage</v>
      </c>
      <c r="C4" s="17"/>
      <c r="D4" s="332" t="str">
        <f>IF( ISBLANK( 'Case Style'!K14), "", 'Case Style'!K14 )</f>
        <v/>
      </c>
      <c r="E4" s="22"/>
      <c r="F4" s="19"/>
      <c r="G4" s="17"/>
      <c r="I4" s="17"/>
      <c r="J4" s="17"/>
      <c r="K4" s="17"/>
    </row>
    <row r="5" spans="1:17" ht="26.1" customHeight="1" outlineLevel="1">
      <c r="A5" s="16"/>
      <c r="B5" s="48" t="str">
        <f>Literals!B11</f>
        <v>Date of Filing</v>
      </c>
      <c r="C5" s="17"/>
      <c r="D5" s="332" t="str">
        <f>IF( ISBLANK( 'Case Style'!K16), "", 'Case Style'!K16)</f>
        <v/>
      </c>
      <c r="E5" s="22"/>
      <c r="F5" s="19"/>
      <c r="G5" s="17"/>
      <c r="I5" s="17"/>
      <c r="J5" s="17"/>
      <c r="K5" s="17"/>
    </row>
    <row r="6" spans="1:17" ht="69.95" customHeight="1"/>
    <row r="7" spans="1:17" s="57" customFormat="1" ht="27.95" customHeight="1">
      <c r="B7" s="589" t="str">
        <f>Literals!B28</f>
        <v>Summary</v>
      </c>
      <c r="C7" s="58"/>
      <c r="D7" s="597" t="str">
        <f>Literals!B8</f>
        <v>Court Determined</v>
      </c>
      <c r="E7" s="598"/>
      <c r="F7" s="598" t="str">
        <f>Literals!B19</f>
        <v>Proposed Distributions</v>
      </c>
      <c r="G7" s="598"/>
      <c r="H7" s="598" t="str">
        <f>Literals!B19</f>
        <v>Proposed Distributions</v>
      </c>
      <c r="I7" s="600"/>
      <c r="J7" s="58"/>
      <c r="K7" s="58"/>
    </row>
    <row r="8" spans="1:17" s="57" customFormat="1" ht="27.95" customHeight="1">
      <c r="B8" s="590"/>
      <c r="C8" s="58"/>
      <c r="D8" s="599" t="str">
        <f>Literals!B23</f>
        <v>Distribution</v>
      </c>
      <c r="E8" s="594"/>
      <c r="F8" s="593" t="s">
        <v>11</v>
      </c>
      <c r="G8" s="594"/>
      <c r="H8" s="595" t="str">
        <f ca="1">FmtCtrls!D42</f>
        <v>Respondent</v>
      </c>
      <c r="I8" s="596"/>
      <c r="J8" s="58"/>
      <c r="K8" s="58"/>
    </row>
    <row r="9" spans="1:17" s="59" customFormat="1" ht="36" customHeight="1">
      <c r="B9" s="96"/>
      <c r="C9" s="60"/>
      <c r="D9" s="109" t="str">
        <f ca="1">FmtCtrls!D41</f>
        <v>Petitioner</v>
      </c>
      <c r="E9" s="110" t="str">
        <f ca="1">FmtCtrls!D42</f>
        <v>Respondent</v>
      </c>
      <c r="F9" s="110" t="str">
        <f ca="1">FmtCtrls!D41</f>
        <v>Petitioner</v>
      </c>
      <c r="G9" s="110" t="str">
        <f ca="1">FmtCtrls!D42</f>
        <v>Respondent</v>
      </c>
      <c r="H9" s="110" t="str">
        <f ca="1">FmtCtrls!D41</f>
        <v>Petitioner</v>
      </c>
      <c r="I9" s="111" t="str">
        <f ca="1">FmtCtrls!D42</f>
        <v>Respondent</v>
      </c>
      <c r="J9" s="60"/>
      <c r="K9" s="60"/>
      <c r="L9" s="61"/>
      <c r="M9" s="62"/>
    </row>
    <row r="10" spans="1:17" ht="5.0999999999999996" customHeight="1">
      <c r="A10" s="16"/>
      <c r="B10" s="97"/>
      <c r="C10" s="26"/>
      <c r="D10" s="17"/>
      <c r="E10" s="23"/>
      <c r="G10" s="24"/>
      <c r="H10" s="24"/>
      <c r="I10" s="25"/>
      <c r="J10" s="17"/>
      <c r="K10" s="17"/>
      <c r="L10" s="25"/>
      <c r="M10" s="23"/>
    </row>
    <row r="11" spans="1:17" ht="42" customHeight="1">
      <c r="B11" s="90" t="str">
        <f>Internals!B12</f>
        <v>Total Assets</v>
      </c>
      <c r="C11" s="65"/>
      <c r="D11" s="49">
        <f>SUM(Assets!G67,Assets.Misc!G22)</f>
        <v>0</v>
      </c>
      <c r="E11" s="98">
        <f>SUM(Assets!H67,Assets.Misc!H22)</f>
        <v>0</v>
      </c>
      <c r="F11" s="103">
        <f>SUM(Assets!O67,Assets.Misc!O22)</f>
        <v>0</v>
      </c>
      <c r="G11" s="98">
        <f>SUM(Assets!P67,Assets.Misc!P22)</f>
        <v>0</v>
      </c>
      <c r="H11" s="103">
        <f>SUM(Assets!Q67,Assets.Misc!Q22)</f>
        <v>0</v>
      </c>
      <c r="I11" s="50">
        <f>SUM(Assets!R67,Assets.Misc!R22)</f>
        <v>0</v>
      </c>
      <c r="L11" s="18"/>
      <c r="M11" s="33"/>
      <c r="O11" s="33"/>
      <c r="Q11" s="33"/>
    </row>
    <row r="12" spans="1:17" ht="42" customHeight="1">
      <c r="B12" s="90" t="str">
        <f>Internals!B24</f>
        <v>Total Liabilities</v>
      </c>
      <c r="D12" s="51">
        <f>SUM(Liabilities!G46,Liabilities.Misc!G22)</f>
        <v>0</v>
      </c>
      <c r="E12" s="99">
        <f>SUM(Liabilities!H46,Liabilities.Misc!H22)</f>
        <v>0</v>
      </c>
      <c r="F12" s="104">
        <f>SUM(Liabilities!O46,Liabilities.Misc!O22)</f>
        <v>0</v>
      </c>
      <c r="G12" s="99">
        <f>SUM(Liabilities!P46,Liabilities.Misc!P22)</f>
        <v>0</v>
      </c>
      <c r="H12" s="104">
        <f>SUM(Liabilities!Q46,Liabilities.Misc!Q22)</f>
        <v>0</v>
      </c>
      <c r="I12" s="52">
        <f>SUM(Liabilities!R46,Liabilities.Misc!R22)</f>
        <v>0</v>
      </c>
    </row>
    <row r="13" spans="1:17" ht="42" customHeight="1">
      <c r="B13" s="90" t="str">
        <f>Internals!B44</f>
        <v>Net</v>
      </c>
      <c r="C13" s="34"/>
      <c r="D13" s="53">
        <f t="shared" ref="D13:I13" si="0">SUM(D11:D12)</f>
        <v>0</v>
      </c>
      <c r="E13" s="100">
        <f t="shared" si="0"/>
        <v>0</v>
      </c>
      <c r="F13" s="105">
        <f t="shared" si="0"/>
        <v>0</v>
      </c>
      <c r="G13" s="100">
        <f t="shared" si="0"/>
        <v>0</v>
      </c>
      <c r="H13" s="105">
        <f t="shared" si="0"/>
        <v>0</v>
      </c>
      <c r="I13" s="54">
        <f t="shared" si="0"/>
        <v>0</v>
      </c>
      <c r="J13" s="34"/>
      <c r="K13" s="34"/>
    </row>
    <row r="14" spans="1:17" ht="5.0999999999999996" customHeight="1">
      <c r="A14" s="16"/>
      <c r="B14" s="91"/>
      <c r="C14" s="26"/>
      <c r="D14" s="17"/>
      <c r="E14" s="25"/>
      <c r="G14" s="27"/>
      <c r="H14" s="27"/>
      <c r="I14" s="25"/>
      <c r="J14" s="17"/>
      <c r="K14" s="17"/>
      <c r="L14" s="25"/>
      <c r="M14" s="23"/>
    </row>
    <row r="15" spans="1:17" s="32" customFormat="1" ht="42" customHeight="1">
      <c r="B15" s="90" t="str">
        <f>Literals!B12</f>
        <v>Equalizing Payment</v>
      </c>
      <c r="C15" s="35"/>
      <c r="D15" s="55">
        <f>IF( D13&gt;E13, -Internals!C45, Internals!C45 )</f>
        <v>0</v>
      </c>
      <c r="E15" s="101">
        <f>IF( E13&gt;D13, -Internals!C45, Internals!C45 )</f>
        <v>0</v>
      </c>
      <c r="F15" s="106">
        <f>IF( F13&gt;G13, -Internals!C46, Internals!C46 )</f>
        <v>0</v>
      </c>
      <c r="G15" s="101">
        <f>IF( G13&gt;F13, -Internals!C46, Internals!C46 )</f>
        <v>0</v>
      </c>
      <c r="H15" s="106">
        <f>IF( H13&gt;I13, -Internals!C47, Internals!C47 )</f>
        <v>0</v>
      </c>
      <c r="I15" s="56">
        <f>IF( I13&gt;H13, -Internals!C47, Internals!C47 )</f>
        <v>0</v>
      </c>
      <c r="J15" s="35"/>
      <c r="K15" s="35"/>
      <c r="L15" s="17"/>
    </row>
    <row r="16" spans="1:17" ht="5.0999999999999996" customHeight="1">
      <c r="A16" s="16"/>
      <c r="B16" s="91"/>
      <c r="C16" s="26"/>
      <c r="D16" s="17"/>
      <c r="E16" s="25"/>
      <c r="G16" s="27"/>
      <c r="H16" s="27"/>
      <c r="I16" s="25"/>
      <c r="J16" s="17"/>
      <c r="K16" s="17"/>
      <c r="L16" s="25"/>
      <c r="M16" s="23"/>
    </row>
    <row r="17" spans="1:18" s="32" customFormat="1" ht="42" customHeight="1">
      <c r="B17" s="92" t="str">
        <f>Literals!B40</f>
        <v>Net Equalized</v>
      </c>
      <c r="C17" s="35"/>
      <c r="D17" s="63">
        <f t="shared" ref="D17:I17" si="1">SUM(D13,D15)</f>
        <v>0</v>
      </c>
      <c r="E17" s="102">
        <f t="shared" si="1"/>
        <v>0</v>
      </c>
      <c r="F17" s="107">
        <f t="shared" si="1"/>
        <v>0</v>
      </c>
      <c r="G17" s="102">
        <f t="shared" si="1"/>
        <v>0</v>
      </c>
      <c r="H17" s="107">
        <f t="shared" si="1"/>
        <v>0</v>
      </c>
      <c r="I17" s="64">
        <f t="shared" si="1"/>
        <v>0</v>
      </c>
      <c r="J17" s="35"/>
      <c r="K17" s="35"/>
      <c r="L17" s="17"/>
    </row>
    <row r="18" spans="1:18" ht="2.4500000000000002" customHeight="1">
      <c r="A18" s="28"/>
      <c r="B18" s="94"/>
      <c r="C18" s="31"/>
      <c r="D18" s="31"/>
      <c r="E18" s="31"/>
      <c r="F18" s="29"/>
      <c r="G18" s="17"/>
      <c r="I18" s="17"/>
      <c r="J18" s="17"/>
      <c r="K18" s="17"/>
    </row>
    <row r="19" spans="1:18" ht="2.4500000000000002" customHeight="1">
      <c r="A19" s="28"/>
      <c r="B19" s="30"/>
      <c r="C19" s="31"/>
      <c r="D19" s="31"/>
      <c r="E19" s="31"/>
      <c r="F19" s="29"/>
      <c r="G19" s="17"/>
      <c r="I19" s="17"/>
      <c r="J19" s="17"/>
      <c r="K19" s="17"/>
    </row>
    <row r="20" spans="1:18" s="31" customFormat="1" ht="23.1" customHeight="1">
      <c r="B20" s="118" t="str">
        <f>Literals!B14</f>
        <v>• eQuit v36  © 2019  Diana M. Tennis</v>
      </c>
      <c r="C20" s="118"/>
      <c r="D20" s="118"/>
      <c r="E20" s="118"/>
      <c r="I20" s="48"/>
      <c r="J20" s="208"/>
      <c r="K20" s="208"/>
    </row>
    <row r="23" spans="1:18" s="36" customFormat="1" hidden="1">
      <c r="A23" s="17"/>
      <c r="B23" s="17"/>
      <c r="C23" s="19"/>
      <c r="D23" s="19"/>
      <c r="E23" s="19"/>
      <c r="F23" s="17"/>
      <c r="G23" s="19"/>
      <c r="H23" s="17"/>
      <c r="I23" s="19"/>
      <c r="J23" s="19"/>
      <c r="K23" s="19"/>
      <c r="L23" s="17"/>
      <c r="M23" s="17"/>
      <c r="N23" s="17"/>
      <c r="O23" s="17"/>
      <c r="P23" s="17"/>
      <c r="Q23" s="17"/>
      <c r="R23" s="17"/>
    </row>
    <row r="24" spans="1:18" s="36" customFormat="1" hidden="1">
      <c r="A24" s="17"/>
      <c r="B24" s="17"/>
      <c r="C24" s="19"/>
      <c r="D24" s="19"/>
      <c r="E24" s="19"/>
      <c r="F24" s="17"/>
      <c r="G24" s="19"/>
      <c r="H24" s="17"/>
      <c r="I24" s="19"/>
      <c r="J24" s="19"/>
      <c r="K24" s="19"/>
      <c r="L24" s="17"/>
      <c r="M24" s="17"/>
      <c r="N24" s="17"/>
      <c r="O24" s="17"/>
      <c r="P24" s="17"/>
      <c r="Q24" s="17"/>
      <c r="R24" s="17"/>
    </row>
    <row r="25" spans="1:18" s="36" customFormat="1" hidden="1">
      <c r="A25" s="17"/>
      <c r="B25" s="17"/>
      <c r="C25" s="19"/>
      <c r="D25" s="19"/>
      <c r="E25" s="19"/>
      <c r="F25" s="17"/>
      <c r="G25" s="19"/>
      <c r="H25" s="17"/>
      <c r="I25" s="19"/>
      <c r="J25" s="19"/>
      <c r="K25" s="19"/>
      <c r="L25" s="17"/>
      <c r="M25" s="17"/>
      <c r="N25" s="17"/>
      <c r="O25" s="17"/>
      <c r="P25" s="17"/>
      <c r="Q25" s="17"/>
      <c r="R25" s="17"/>
    </row>
    <row r="26" spans="1:18" s="36" customFormat="1" hidden="1">
      <c r="A26" s="17"/>
      <c r="B26" s="17"/>
      <c r="C26" s="19"/>
      <c r="D26" s="19"/>
      <c r="E26" s="19"/>
      <c r="F26" s="17"/>
      <c r="G26" s="19"/>
      <c r="H26" s="17"/>
      <c r="I26" s="19"/>
      <c r="J26" s="19"/>
      <c r="K26" s="19"/>
      <c r="L26" s="17"/>
      <c r="M26" s="17"/>
      <c r="N26" s="17"/>
      <c r="O26" s="17"/>
      <c r="P26" s="17"/>
      <c r="Q26" s="17"/>
      <c r="R26" s="17"/>
    </row>
    <row r="27" spans="1:18" s="36" customFormat="1" hidden="1">
      <c r="A27" s="17"/>
      <c r="B27" s="17"/>
      <c r="C27" s="19"/>
      <c r="D27" s="19"/>
      <c r="E27" s="19"/>
      <c r="F27" s="17"/>
      <c r="G27" s="19"/>
      <c r="H27" s="17"/>
      <c r="I27" s="19"/>
      <c r="J27" s="19"/>
      <c r="K27" s="19"/>
      <c r="L27" s="17"/>
      <c r="M27" s="17"/>
      <c r="N27" s="17"/>
      <c r="O27" s="17"/>
      <c r="P27" s="17"/>
      <c r="Q27" s="17"/>
      <c r="R27" s="17"/>
    </row>
    <row r="28" spans="1:18" s="36" customFormat="1" hidden="1">
      <c r="A28" s="17"/>
      <c r="B28" s="17"/>
      <c r="C28" s="19"/>
      <c r="D28" s="19"/>
      <c r="E28" s="19"/>
      <c r="F28" s="17"/>
      <c r="G28" s="19"/>
      <c r="H28" s="17"/>
      <c r="I28" s="19"/>
      <c r="J28" s="19"/>
      <c r="K28" s="19"/>
      <c r="L28" s="17"/>
      <c r="M28" s="17"/>
      <c r="N28" s="17"/>
      <c r="O28" s="17"/>
      <c r="P28" s="17"/>
      <c r="Q28" s="17"/>
      <c r="R28" s="17"/>
    </row>
    <row r="29" spans="1:18" s="36" customFormat="1" hidden="1">
      <c r="A29" s="17"/>
      <c r="B29" s="17"/>
      <c r="C29" s="19"/>
      <c r="D29" s="19"/>
      <c r="E29" s="19"/>
      <c r="F29" s="17"/>
      <c r="G29" s="19"/>
      <c r="H29" s="17"/>
      <c r="I29" s="19"/>
      <c r="J29" s="19"/>
      <c r="K29" s="19"/>
      <c r="L29" s="17"/>
      <c r="M29" s="17"/>
      <c r="N29" s="17"/>
      <c r="O29" s="17"/>
      <c r="P29" s="17"/>
      <c r="Q29" s="17"/>
      <c r="R29" s="17"/>
    </row>
    <row r="30" spans="1:18" s="36" customFormat="1" hidden="1">
      <c r="A30" s="17"/>
      <c r="B30" s="17"/>
      <c r="C30" s="19"/>
      <c r="D30" s="19"/>
      <c r="E30" s="19"/>
      <c r="F30" s="17"/>
      <c r="G30" s="19"/>
      <c r="H30" s="17"/>
      <c r="I30" s="19"/>
      <c r="J30" s="19"/>
      <c r="K30" s="19"/>
      <c r="L30" s="17"/>
      <c r="M30" s="17"/>
      <c r="N30" s="17"/>
      <c r="O30" s="17"/>
      <c r="P30" s="17"/>
      <c r="Q30" s="17"/>
      <c r="R30" s="17"/>
    </row>
    <row r="31" spans="1:18" s="36" customFormat="1" hidden="1">
      <c r="A31" s="17"/>
      <c r="B31" s="17"/>
      <c r="C31" s="19"/>
      <c r="D31" s="19"/>
      <c r="E31" s="19"/>
      <c r="F31" s="17"/>
      <c r="G31" s="19"/>
      <c r="H31" s="17"/>
      <c r="I31" s="19"/>
      <c r="J31" s="19"/>
      <c r="K31" s="19"/>
      <c r="L31" s="17"/>
      <c r="M31" s="17"/>
      <c r="N31" s="17"/>
      <c r="O31" s="17"/>
      <c r="P31" s="17"/>
      <c r="Q31" s="17"/>
      <c r="R31" s="17"/>
    </row>
    <row r="32" spans="1:18" s="36" customFormat="1" hidden="1">
      <c r="A32" s="17"/>
      <c r="B32" s="17"/>
      <c r="C32" s="19"/>
      <c r="D32" s="19"/>
      <c r="E32" s="19"/>
      <c r="F32" s="17"/>
      <c r="G32" s="19"/>
      <c r="H32" s="17"/>
      <c r="I32" s="19"/>
      <c r="J32" s="19"/>
      <c r="K32" s="19"/>
      <c r="L32" s="17"/>
      <c r="M32" s="17"/>
      <c r="N32" s="17"/>
      <c r="O32" s="17"/>
      <c r="P32" s="17"/>
      <c r="Q32" s="17"/>
      <c r="R32" s="17"/>
    </row>
    <row r="33" spans="1:18" s="36" customFormat="1" hidden="1">
      <c r="A33" s="17"/>
      <c r="B33" s="17"/>
      <c r="C33" s="19"/>
      <c r="D33" s="19"/>
      <c r="E33" s="19"/>
      <c r="F33" s="17"/>
      <c r="G33" s="19"/>
      <c r="H33" s="17"/>
      <c r="I33" s="19"/>
      <c r="J33" s="19"/>
      <c r="K33" s="19"/>
      <c r="L33" s="17"/>
      <c r="M33" s="17"/>
      <c r="N33" s="17"/>
      <c r="O33" s="17"/>
      <c r="P33" s="17"/>
      <c r="Q33" s="17"/>
      <c r="R33" s="17"/>
    </row>
    <row r="34" spans="1:18" s="36" customFormat="1" hidden="1">
      <c r="A34" s="17"/>
      <c r="B34" s="17"/>
      <c r="C34" s="19"/>
      <c r="D34" s="19"/>
      <c r="E34" s="19"/>
      <c r="F34" s="17"/>
      <c r="G34" s="19"/>
      <c r="H34" s="17"/>
      <c r="I34" s="19"/>
      <c r="J34" s="19"/>
      <c r="K34" s="19"/>
      <c r="L34" s="17"/>
      <c r="M34" s="17"/>
      <c r="N34" s="17"/>
      <c r="O34" s="17"/>
      <c r="P34" s="17"/>
      <c r="Q34" s="17"/>
      <c r="R34" s="17"/>
    </row>
    <row r="35" spans="1:18" s="36" customFormat="1" hidden="1">
      <c r="A35" s="17"/>
      <c r="B35" s="17"/>
      <c r="C35" s="19"/>
      <c r="D35" s="19"/>
      <c r="E35" s="19"/>
      <c r="F35" s="17"/>
      <c r="G35" s="19"/>
      <c r="H35" s="17"/>
      <c r="I35" s="19"/>
      <c r="J35" s="19"/>
      <c r="K35" s="19"/>
      <c r="L35" s="17"/>
      <c r="M35" s="17"/>
      <c r="N35" s="17"/>
      <c r="O35" s="17"/>
      <c r="P35" s="17"/>
      <c r="Q35" s="17"/>
      <c r="R35" s="17"/>
    </row>
    <row r="36" spans="1:18" s="36" customFormat="1" hidden="1">
      <c r="A36" s="17"/>
      <c r="B36" s="17"/>
      <c r="C36" s="35"/>
      <c r="D36" s="19"/>
      <c r="E36" s="19"/>
      <c r="F36" s="17"/>
      <c r="G36" s="19"/>
      <c r="H36" s="17"/>
      <c r="I36" s="19"/>
      <c r="J36" s="35"/>
      <c r="K36" s="35"/>
      <c r="L36" s="17"/>
      <c r="M36" s="17"/>
      <c r="N36" s="17"/>
      <c r="O36" s="17"/>
      <c r="P36" s="17"/>
      <c r="Q36" s="17"/>
      <c r="R36" s="17"/>
    </row>
    <row r="37" spans="1:18" s="36" customFormat="1" hidden="1">
      <c r="A37" s="17"/>
      <c r="B37" s="17"/>
      <c r="C37" s="19"/>
      <c r="D37" s="19"/>
      <c r="E37" s="19"/>
      <c r="F37" s="17"/>
      <c r="G37" s="19"/>
      <c r="H37" s="17"/>
      <c r="I37" s="19"/>
      <c r="J37" s="19"/>
      <c r="K37" s="19"/>
      <c r="L37" s="17"/>
      <c r="M37" s="17"/>
      <c r="N37" s="17"/>
      <c r="O37" s="17"/>
      <c r="P37" s="17"/>
      <c r="Q37" s="17"/>
      <c r="R37" s="17"/>
    </row>
    <row r="38" spans="1:18" s="36" customFormat="1" ht="408.95" customHeight="1">
      <c r="A38" s="17"/>
      <c r="B38" s="17"/>
      <c r="C38" s="19"/>
      <c r="D38" s="19"/>
      <c r="E38" s="19"/>
      <c r="F38" s="17"/>
      <c r="G38" s="19"/>
      <c r="H38" s="17"/>
      <c r="I38" s="19"/>
      <c r="J38" s="19"/>
      <c r="K38" s="19"/>
      <c r="L38" s="17"/>
      <c r="M38" s="17"/>
      <c r="N38" s="17"/>
      <c r="O38" s="17"/>
      <c r="P38" s="17"/>
      <c r="Q38" s="17"/>
      <c r="R38" s="17"/>
    </row>
    <row r="39" spans="1:18" s="36" customFormat="1" ht="408.95" customHeight="1">
      <c r="A39" s="17"/>
      <c r="B39" s="17"/>
      <c r="C39" s="19"/>
      <c r="D39" s="19"/>
      <c r="E39" s="19"/>
      <c r="F39" s="17"/>
      <c r="G39" s="19"/>
      <c r="H39" s="17"/>
      <c r="I39" s="19"/>
      <c r="J39" s="19"/>
      <c r="K39" s="19"/>
      <c r="L39" s="17"/>
      <c r="M39" s="17"/>
      <c r="N39" s="17"/>
      <c r="O39" s="17"/>
      <c r="P39" s="17"/>
      <c r="Q39" s="17"/>
      <c r="R39" s="17"/>
    </row>
    <row r="61"/>
    <row r="62"/>
    <row r="63"/>
  </sheetData>
  <sheetProtection algorithmName="SHA-512" hashValue="AdPd0v/hrnGhnRd/yXWarySe1T1fevTyhbWTG+URec6hJRcxxt/295Urnf0CMoGKOIK5GSsP318HFC48bUrYEg==" saltValue="qG1Gt5X188MDxIJKaqS/ng==" spinCount="100000" sheet="1" objects="1" scenarios="1" insertHyperlinks="0"/>
  <mergeCells count="8">
    <mergeCell ref="B7:B8"/>
    <mergeCell ref="D2:I2"/>
    <mergeCell ref="F8:G8"/>
    <mergeCell ref="H8:I8"/>
    <mergeCell ref="D7:E7"/>
    <mergeCell ref="D8:E8"/>
    <mergeCell ref="F7:G7"/>
    <mergeCell ref="H7:I7"/>
  </mergeCells>
  <dataValidations count="4">
    <dataValidation type="date" operator="greaterThan" allowBlank="1" showInputMessage="1" showErrorMessage="1" promptTitle="Format" prompt="Date" sqref="G10:H10 G14:H14 G16:H16" xr:uid="{00000000-0002-0000-0A00-000000000000}">
      <formula1>1</formula1>
    </dataValidation>
    <dataValidation type="decimal" operator="greaterThanOrEqual" allowBlank="1" showInputMessage="1" showErrorMessage="1" errorTitle="Error:" error="The amount must either be zero or a positive number." promptTitle=" Enter" prompt="Positive amount" sqref="I10 E10 L10:M10 I14 E14 L14:M14 I16 E16 L16:M16" xr:uid="{00000000-0002-0000-0A00-000001000000}">
      <formula1>0</formula1>
    </dataValidation>
    <dataValidation operator="greaterThanOrEqual" allowBlank="1" showErrorMessage="1" promptTitle=" Enter" prompt="Use date format" sqref="D3:D5" xr:uid="{00000000-0002-0000-0A00-000002000000}"/>
    <dataValidation allowBlank="1" showErrorMessage="1" promptTitle=" Enter" prompt="Litigants' names" sqref="C2:F2" xr:uid="{00000000-0002-0000-0A00-000003000000}"/>
  </dataValidations>
  <pageMargins left="0.25" right="0.25" top="0" bottom="0.35" header="0" footer="0.15"/>
  <pageSetup scale="48" fitToHeight="100" orientation="landscape" cellComments="atEnd" horizontalDpi="0" verticalDpi="0"/>
  <headerFooter>
    <oddFooter>&amp;L&amp;"Calibri,Regular"&amp;12&amp;K000000&amp;KFFFFFF.&amp;K000000              Page &amp;P of &amp;N&amp;C&amp;"Calibri,Regular"&amp;12&amp;K000000&amp;BeQuit v36  &amp;B© 2019  Diana M. Tennis&amp;R&amp;"Calibri,Regular"&amp;12&amp;K000000&amp;B&amp;D&amp;B  &amp;T        &amp;KFFFFFF.</oddFooter>
  </headerFooter>
  <ignoredErrors>
    <ignoredError sqref="F9:H9 E9" formula="1"/>
  </ignoredErrors>
  <drawing r:id="rId1"/>
  <legacyDrawing r:id="rId2"/>
  <picture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Label 3">
              <controlPr defaultSize="0" print="0" autoFill="0" autoLine="0" autoPict="0" macro="'PrintCompressed(3)'">
                <anchor>
                  <from>
                    <xdr:col>1</xdr:col>
                    <xdr:colOff>533400</xdr:colOff>
                    <xdr:row>5</xdr:row>
                    <xdr:rowOff>485775</xdr:rowOff>
                  </from>
                  <to>
                    <xdr:col>1</xdr:col>
                    <xdr:colOff>1190625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5" name="Label 4">
              <controlPr defaultSize="0" print="0" autoFill="0" autoLine="0" autoPict="0" macro="[0]!Review">
                <anchor>
                  <from>
                    <xdr:col>1</xdr:col>
                    <xdr:colOff>1638300</xdr:colOff>
                    <xdr:row>5</xdr:row>
                    <xdr:rowOff>485775</xdr:rowOff>
                  </from>
                  <to>
                    <xdr:col>1</xdr:col>
                    <xdr:colOff>2286000</xdr:colOff>
                    <xdr:row>5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1">
    <pageSetUpPr fitToPage="1"/>
  </sheetPr>
  <dimension ref="A2:S55"/>
  <sheetViews>
    <sheetView showGridLines="0" showRowColHeaders="0" zoomScale="90" zoomScaleNormal="90" workbookViewId="0">
      <selection activeCell="L5" sqref="L5"/>
    </sheetView>
  </sheetViews>
  <sheetFormatPr defaultColWidth="10.6328125" defaultRowHeight="21"/>
  <cols>
    <col min="1" max="1" width="5.6328125" style="113" customWidth="1"/>
    <col min="2" max="2" width="16.6328125" style="113" customWidth="1"/>
    <col min="3" max="4" width="10.6328125" style="113"/>
    <col min="5" max="5" width="5.6328125" style="113" customWidth="1"/>
    <col min="6" max="6" width="16.6328125" style="113" customWidth="1"/>
    <col min="7" max="7" width="10.6328125" style="113"/>
    <col min="8" max="9" width="3.6328125" style="113" customWidth="1"/>
    <col min="10" max="10" width="10.6328125" style="113"/>
    <col min="11" max="11" width="6.6328125" style="113" customWidth="1"/>
    <col min="12" max="12" width="4.6328125" style="113" customWidth="1"/>
    <col min="13" max="14" width="10.6328125" style="113" customWidth="1"/>
    <col min="15" max="17" width="10.6328125" style="113"/>
    <col min="18" max="18" width="9.08984375" style="113" customWidth="1"/>
    <col min="19" max="16384" width="10.6328125" style="113"/>
  </cols>
  <sheetData>
    <row r="2" spans="1:19" s="21" customFormat="1" ht="45.95" customHeight="1">
      <c r="A2" s="117"/>
      <c r="B2" s="112" t="s">
        <v>149</v>
      </c>
      <c r="C2" s="17"/>
      <c r="D2" s="116"/>
      <c r="E2" s="119" t="s">
        <v>182</v>
      </c>
      <c r="G2" s="117"/>
      <c r="H2" s="117"/>
      <c r="I2" s="117"/>
      <c r="J2" s="112" t="s">
        <v>148</v>
      </c>
      <c r="O2" s="112" t="s">
        <v>183</v>
      </c>
      <c r="S2" s="112" t="s">
        <v>181</v>
      </c>
    </row>
    <row r="5" spans="1:19" ht="24.95" customHeight="1">
      <c r="F5" s="227"/>
      <c r="G5" s="228"/>
      <c r="J5" s="601" t="s">
        <v>113</v>
      </c>
      <c r="K5" s="602"/>
      <c r="L5" s="303">
        <v>1</v>
      </c>
    </row>
    <row r="6" spans="1:19" ht="21" customHeight="1">
      <c r="J6" s="603"/>
      <c r="K6" s="604"/>
      <c r="L6" s="297"/>
    </row>
    <row r="8" spans="1:19" ht="21" customHeight="1">
      <c r="F8" s="227"/>
      <c r="G8" s="228"/>
    </row>
    <row r="9" spans="1:19" s="21" customFormat="1" ht="21" customHeight="1">
      <c r="A9" s="20"/>
      <c r="B9" s="108"/>
      <c r="C9" s="17"/>
      <c r="D9" s="259"/>
      <c r="E9" s="260"/>
      <c r="F9" s="260"/>
      <c r="G9" s="260"/>
      <c r="H9" s="260"/>
      <c r="I9" s="260"/>
      <c r="J9" s="260"/>
    </row>
    <row r="11" spans="1:19">
      <c r="J11" s="257"/>
      <c r="K11" s="258"/>
    </row>
    <row r="12" spans="1:19">
      <c r="B12" s="276"/>
    </row>
    <row r="13" spans="1:19" ht="45.95" customHeight="1">
      <c r="B13" s="276"/>
      <c r="O13" s="112"/>
    </row>
    <row r="14" spans="1:19">
      <c r="B14" s="276"/>
      <c r="J14" s="225"/>
      <c r="K14" s="226"/>
      <c r="L14" s="268"/>
    </row>
    <row r="15" spans="1:19" ht="21" customHeight="1">
      <c r="B15" s="276"/>
    </row>
    <row r="16" spans="1:19" ht="21" customHeight="1">
      <c r="B16" s="276"/>
    </row>
    <row r="17" spans="2:15" ht="21" customHeight="1">
      <c r="B17" s="276"/>
    </row>
    <row r="18" spans="2:15" ht="21" customHeight="1"/>
    <row r="19" spans="2:15">
      <c r="B19" s="276"/>
    </row>
    <row r="20" spans="2:15">
      <c r="B20" s="276"/>
    </row>
    <row r="21" spans="2:15">
      <c r="B21" s="276"/>
    </row>
    <row r="22" spans="2:15">
      <c r="B22" s="276"/>
      <c r="O22" s="274"/>
    </row>
    <row r="23" spans="2:15">
      <c r="B23" s="276"/>
    </row>
    <row r="24" spans="2:15">
      <c r="B24" s="276"/>
    </row>
    <row r="26" spans="2:15">
      <c r="B26" s="276"/>
    </row>
    <row r="27" spans="2:15">
      <c r="B27" s="276"/>
    </row>
    <row r="33" spans="2:2">
      <c r="B33" s="276"/>
    </row>
    <row r="34" spans="2:2">
      <c r="B34" s="276"/>
    </row>
    <row r="40" spans="2:2">
      <c r="B40" s="276"/>
    </row>
    <row r="41" spans="2:2">
      <c r="B41" s="276"/>
    </row>
    <row r="47" spans="2:2">
      <c r="B47" s="276"/>
    </row>
    <row r="48" spans="2:2">
      <c r="B48" s="276"/>
    </row>
    <row r="54" spans="2:2">
      <c r="B54" s="276"/>
    </row>
    <row r="55" spans="2:2">
      <c r="B55" s="276"/>
    </row>
  </sheetData>
  <sheetProtection algorithmName="SHA-512" hashValue="2KgUiSzyw9VGMC5D6IIDtFfNB8zT95lbMW0u76Bf6yejfhhpHDvQBITtaz4SCeI3FXBHnsflSDp4OdeuMeqxiA==" saltValue="LeGdt/8UHlIzPj8C9qngcg==" spinCount="100000" sheet="1" objects="1" scenarios="1" insertHyperlinks="0" selectLockedCells="1"/>
  <mergeCells count="2">
    <mergeCell ref="J5:K5"/>
    <mergeCell ref="J6:K6"/>
  </mergeCells>
  <dataValidations count="3">
    <dataValidation allowBlank="1" showErrorMessage="1" promptTitle=" Enter" prompt="Litigants' names" sqref="C9:F9 C2:E2 A9 A2" xr:uid="{00000000-0002-0000-0B00-000000000000}"/>
    <dataValidation type="whole" operator="greaterThanOrEqual" allowBlank="1" showInputMessage="1" showErrorMessage="1" sqref="L5:L6" xr:uid="{00000000-0002-0000-0B00-000001000000}">
      <formula1>1</formula1>
    </dataValidation>
    <dataValidation allowBlank="1" showDropDown="1" showInputMessage="1" showErrorMessage="1" sqref="F5:G5" xr:uid="{00000000-0002-0000-0B00-000002000000}"/>
  </dataValidations>
  <pageMargins left="0.25" right="0.25" top="0" bottom="0.25" header="0" footer="0"/>
  <pageSetup scale="44" fitToHeight="100" orientation="landscape" horizontalDpi="0" verticalDpi="0"/>
  <drawing r:id="rId1"/>
  <legacyDrawing r:id="rId2"/>
  <picture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73" r:id="rId4" name="SimulationOpts">
              <controlPr defaultSize="0" autoFill="0" autoPict="0">
                <anchor moveWithCells="1">
                  <from>
                    <xdr:col>14</xdr:col>
                    <xdr:colOff>38100</xdr:colOff>
                    <xdr:row>11</xdr:row>
                    <xdr:rowOff>152400</xdr:rowOff>
                  </from>
                  <to>
                    <xdr:col>17</xdr:col>
                    <xdr:colOff>409575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4" r:id="rId5" name="Button 10">
              <controlPr defaultSize="0" autoFill="0" autoPict="0" macro="[0]!ExportDebug">
                <anchor moveWithCells="1" sizeWithCells="1">
                  <from>
                    <xdr:col>14</xdr:col>
                    <xdr:colOff>371475</xdr:colOff>
                    <xdr:row>12</xdr:row>
                    <xdr:rowOff>190500</xdr:rowOff>
                  </from>
                  <to>
                    <xdr:col>17</xdr:col>
                    <xdr:colOff>66675</xdr:colOff>
                    <xdr:row>12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8" r:id="rId6" name="ClearAllData">
              <controlPr defaultSize="0" autoFill="0" autoPict="0" macro="[0]!FormatAll">
                <anchor moveWithCells="1" sizeWithCells="1">
                  <from>
                    <xdr:col>1</xdr:col>
                    <xdr:colOff>304800</xdr:colOff>
                    <xdr:row>20</xdr:row>
                    <xdr:rowOff>161925</xdr:rowOff>
                  </from>
                  <to>
                    <xdr:col>3</xdr:col>
                    <xdr:colOff>342900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1" r:id="rId7" name="Group Box 27">
              <controlPr defaultSize="0" autoFill="0" autoPict="0">
                <anchor moveWithCells="1">
                  <from>
                    <xdr:col>9</xdr:col>
                    <xdr:colOff>0</xdr:colOff>
                    <xdr:row>3</xdr:row>
                    <xdr:rowOff>0</xdr:rowOff>
                  </from>
                  <to>
                    <xdr:col>13</xdr:col>
                    <xdr:colOff>523875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2" r:id="rId8" name="ClearMiscellaneous">
              <controlPr defaultSize="0" autoFill="0" autoPict="0" macro="[0]!ZoomAll">
                <anchor moveWithCells="1" sizeWithCells="1">
                  <from>
                    <xdr:col>1</xdr:col>
                    <xdr:colOff>276225</xdr:colOff>
                    <xdr:row>12</xdr:row>
                    <xdr:rowOff>238125</xdr:rowOff>
                  </from>
                  <to>
                    <xdr:col>3</xdr:col>
                    <xdr:colOff>381000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2" r:id="rId9" name="Group Box 38">
              <controlPr defaultSize="0" autoFill="0" autoPict="0">
                <anchor moveWithCells="1">
                  <from>
                    <xdr:col>4</xdr:col>
                    <xdr:colOff>190500</xdr:colOff>
                    <xdr:row>2</xdr:row>
                    <xdr:rowOff>266700</xdr:rowOff>
                  </from>
                  <to>
                    <xdr:col>7</xdr:col>
                    <xdr:colOff>161925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7" r:id="rId10" name="Check Box 43">
              <controlPr defaultSize="0" autoFill="0" autoLine="0" autoPict="0" macro="[0]!FreezeHeader">
                <anchor moveWithCells="1">
                  <from>
                    <xdr:col>1</xdr:col>
                    <xdr:colOff>200025</xdr:colOff>
                    <xdr:row>10</xdr:row>
                    <xdr:rowOff>200025</xdr:rowOff>
                  </from>
                  <to>
                    <xdr:col>2</xdr:col>
                    <xdr:colOff>1076325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3" r:id="rId11" name="Spinner 49">
              <controlPr defaultSize="0" autoPict="0">
                <anchor moveWithCells="1" sizeWithCells="1">
                  <from>
                    <xdr:col>12</xdr:col>
                    <xdr:colOff>9525</xdr:colOff>
                    <xdr:row>4</xdr:row>
                    <xdr:rowOff>9525</xdr:rowOff>
                  </from>
                  <to>
                    <xdr:col>12</xdr:col>
                    <xdr:colOff>295275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1" r:id="rId12" name="Button 57">
              <controlPr defaultSize="0" autoFill="0" autoPict="0" macro="[0]!ImportEQuit">
                <anchor moveWithCells="1" sizeWithCells="1">
                  <from>
                    <xdr:col>14</xdr:col>
                    <xdr:colOff>352425</xdr:colOff>
                    <xdr:row>8</xdr:row>
                    <xdr:rowOff>104775</xdr:rowOff>
                  </from>
                  <to>
                    <xdr:col>17</xdr:col>
                    <xdr:colOff>28575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3" r:id="rId13" name="Check Box 59">
              <controlPr defaultSize="0" autoFill="0" autoLine="0" autoPict="0" macro="[0]!PrintFootersOnKey">
                <anchor moveWithCells="1">
                  <from>
                    <xdr:col>4</xdr:col>
                    <xdr:colOff>561975</xdr:colOff>
                    <xdr:row>22</xdr:row>
                    <xdr:rowOff>9525</xdr:rowOff>
                  </from>
                  <to>
                    <xdr:col>7</xdr:col>
                    <xdr:colOff>28575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6" r:id="rId14" name="Option Button 62">
              <controlPr defaultSize="0" autoFill="0" autoLine="0" autoPict="0">
                <anchor moveWithCells="1">
                  <from>
                    <xdr:col>1</xdr:col>
                    <xdr:colOff>219075</xdr:colOff>
                    <xdr:row>16</xdr:row>
                    <xdr:rowOff>76200</xdr:rowOff>
                  </from>
                  <to>
                    <xdr:col>3</xdr:col>
                    <xdr:colOff>352425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7" r:id="rId15" name="Option Button 63">
              <controlPr defaultSize="0" autoFill="0" autoLine="0" autoPict="0">
                <anchor moveWithCells="1">
                  <from>
                    <xdr:col>1</xdr:col>
                    <xdr:colOff>219075</xdr:colOff>
                    <xdr:row>17</xdr:row>
                    <xdr:rowOff>180975</xdr:rowOff>
                  </from>
                  <to>
                    <xdr:col>3</xdr:col>
                    <xdr:colOff>485775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0" r:id="rId16" name="Option Button 76">
              <controlPr defaultSize="0" autoFill="0" autoLine="0" autoPict="0">
                <anchor moveWithCells="1">
                  <from>
                    <xdr:col>14</xdr:col>
                    <xdr:colOff>276225</xdr:colOff>
                    <xdr:row>3</xdr:row>
                    <xdr:rowOff>219075</xdr:rowOff>
                  </from>
                  <to>
                    <xdr:col>16</xdr:col>
                    <xdr:colOff>981075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1" r:id="rId17" name="Option Button 77">
              <controlPr defaultSize="0" autoFill="0" autoLine="0" autoPict="0">
                <anchor moveWithCells="1">
                  <from>
                    <xdr:col>14</xdr:col>
                    <xdr:colOff>276225</xdr:colOff>
                    <xdr:row>4</xdr:row>
                    <xdr:rowOff>295275</xdr:rowOff>
                  </from>
                  <to>
                    <xdr:col>16</xdr:col>
                    <xdr:colOff>561975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2" r:id="rId18" name="Option Button 78">
              <controlPr defaultSize="0" autoFill="0" autoLine="0" autoPict="0">
                <anchor moveWithCells="1">
                  <from>
                    <xdr:col>14</xdr:col>
                    <xdr:colOff>276225</xdr:colOff>
                    <xdr:row>6</xdr:row>
                    <xdr:rowOff>66675</xdr:rowOff>
                  </from>
                  <to>
                    <xdr:col>17</xdr:col>
                    <xdr:colOff>333375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1" r:id="rId19" name="Group Box 87">
              <controlPr defaultSize="0" autoFill="0" autoPict="0">
                <anchor moveWithCells="1">
                  <from>
                    <xdr:col>9</xdr:col>
                    <xdr:colOff>9525</xdr:colOff>
                    <xdr:row>13</xdr:row>
                    <xdr:rowOff>238125</xdr:rowOff>
                  </from>
                  <to>
                    <xdr:col>13</xdr:col>
                    <xdr:colOff>533400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2" r:id="rId20" name="Group Box 88">
              <controlPr defaultSize="0" autoFill="0" autoPict="0">
                <anchor moveWithCells="1">
                  <from>
                    <xdr:col>4</xdr:col>
                    <xdr:colOff>447675</xdr:colOff>
                    <xdr:row>4</xdr:row>
                    <xdr:rowOff>76200</xdr:rowOff>
                  </from>
                  <to>
                    <xdr:col>6</xdr:col>
                    <xdr:colOff>1019175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7" r:id="rId21" name="Group Box 93">
              <controlPr defaultSize="0" autoFill="0" autoPict="0">
                <anchor moveWithCells="1">
                  <from>
                    <xdr:col>9</xdr:col>
                    <xdr:colOff>9525</xdr:colOff>
                    <xdr:row>18</xdr:row>
                    <xdr:rowOff>209550</xdr:rowOff>
                  </from>
                  <to>
                    <xdr:col>13</xdr:col>
                    <xdr:colOff>552450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0" r:id="rId22" name="Group Box 96">
              <controlPr defaultSize="0" autoFill="0" autoPict="0">
                <anchor moveWithCells="1">
                  <from>
                    <xdr:col>0</xdr:col>
                    <xdr:colOff>571500</xdr:colOff>
                    <xdr:row>9</xdr:row>
                    <xdr:rowOff>142875</xdr:rowOff>
                  </from>
                  <to>
                    <xdr:col>3</xdr:col>
                    <xdr:colOff>752475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5" r:id="rId23" name="Group Box 101">
              <controlPr defaultSize="0" autoFill="0" autoPict="0">
                <anchor moveWithCells="1">
                  <from>
                    <xdr:col>1</xdr:col>
                    <xdr:colOff>0</xdr:colOff>
                    <xdr:row>15</xdr:row>
                    <xdr:rowOff>123825</xdr:rowOff>
                  </from>
                  <to>
                    <xdr:col>3</xdr:col>
                    <xdr:colOff>752475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1" r:id="rId24" name="Drop Down 117">
              <controlPr defaultSize="0" autoLine="0" autoPict="0">
                <anchor moveWithCells="1">
                  <from>
                    <xdr:col>1</xdr:col>
                    <xdr:colOff>1524000</xdr:colOff>
                    <xdr:row>25</xdr:row>
                    <xdr:rowOff>28575</xdr:rowOff>
                  </from>
                  <to>
                    <xdr:col>3</xdr:col>
                    <xdr:colOff>371475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2" r:id="rId25" name="Label 118">
              <controlPr defaultSize="0" autoFill="0" autoLine="0" autoPict="0">
                <anchor moveWithCells="1" sizeWithCells="1">
                  <from>
                    <xdr:col>1</xdr:col>
                    <xdr:colOff>990600</xdr:colOff>
                    <xdr:row>26</xdr:row>
                    <xdr:rowOff>238125</xdr:rowOff>
                  </from>
                  <to>
                    <xdr:col>1</xdr:col>
                    <xdr:colOff>1400175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4" r:id="rId26" name="Button 120">
              <controlPr defaultSize="0" autoFill="0" autoPict="0" macro="[0]!RenamePossessor">
                <anchor moveWithCells="1" sizeWithCells="1">
                  <from>
                    <xdr:col>1</xdr:col>
                    <xdr:colOff>1533525</xdr:colOff>
                    <xdr:row>28</xdr:row>
                    <xdr:rowOff>228600</xdr:rowOff>
                  </from>
                  <to>
                    <xdr:col>3</xdr:col>
                    <xdr:colOff>371475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5" r:id="rId27" name="Group Box 121">
              <controlPr defaultSize="0" autoFill="0" autoPict="0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3</xdr:col>
                    <xdr:colOff>752475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6" r:id="rId28" name="Drop Down 122">
              <controlPr defaultSize="0" autoLine="0" autoPict="0">
                <anchor moveWithCells="1">
                  <from>
                    <xdr:col>1</xdr:col>
                    <xdr:colOff>1524000</xdr:colOff>
                    <xdr:row>26</xdr:row>
                    <xdr:rowOff>200025</xdr:rowOff>
                  </from>
                  <to>
                    <xdr:col>3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7" r:id="rId29" name="Label 123">
              <controlPr defaultSize="0" autoFill="0" autoLine="0" autoPict="0">
                <anchor moveWithCells="1" sizeWithCells="1">
                  <from>
                    <xdr:col>1</xdr:col>
                    <xdr:colOff>733425</xdr:colOff>
                    <xdr:row>25</xdr:row>
                    <xdr:rowOff>47625</xdr:rowOff>
                  </from>
                  <to>
                    <xdr:col>1</xdr:col>
                    <xdr:colOff>1438275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9" r:id="rId30" name="Check Box 125">
              <controlPr defaultSize="0" autoFill="0" autoLine="0" autoPict="0" macro="[0]!ShowValuations">
                <anchor moveWithCells="1">
                  <from>
                    <xdr:col>1</xdr:col>
                    <xdr:colOff>304800</xdr:colOff>
                    <xdr:row>3</xdr:row>
                    <xdr:rowOff>200025</xdr:rowOff>
                  </from>
                  <to>
                    <xdr:col>3</xdr:col>
                    <xdr:colOff>571500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90" r:id="rId31" name="Check Box 126">
              <controlPr defaultSize="0" autoFill="0" autoLine="0" autoPict="0" macro="[0]!ShowProposedDistributions">
                <anchor moveWithCells="1">
                  <from>
                    <xdr:col>1</xdr:col>
                    <xdr:colOff>304800</xdr:colOff>
                    <xdr:row>4</xdr:row>
                    <xdr:rowOff>238125</xdr:rowOff>
                  </from>
                  <to>
                    <xdr:col>3</xdr:col>
                    <xdr:colOff>609600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91" r:id="rId32" name="Check Box 127">
              <controlPr defaultSize="0" autoFill="0" autoLine="0" autoPict="0" macro="[0]!ShowCourtValuations">
                <anchor moveWithCells="1">
                  <from>
                    <xdr:col>1</xdr:col>
                    <xdr:colOff>304800</xdr:colOff>
                    <xdr:row>6</xdr:row>
                    <xdr:rowOff>38100</xdr:rowOff>
                  </from>
                  <to>
                    <xdr:col>3</xdr:col>
                    <xdr:colOff>581025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92" r:id="rId33" name="Group Box 128">
              <controlPr defaultSize="0" autoFill="0" autoPict="0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3</xdr:col>
                    <xdr:colOff>752475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93" r:id="rId34" name="Check Box 129">
              <controlPr defaultSize="0" autoFill="0" autoLine="0" autoPict="0">
                <anchor moveWithCells="1">
                  <from>
                    <xdr:col>4</xdr:col>
                    <xdr:colOff>542925</xdr:colOff>
                    <xdr:row>23</xdr:row>
                    <xdr:rowOff>85725</xdr:rowOff>
                  </from>
                  <to>
                    <xdr:col>7</xdr:col>
                    <xdr:colOff>9525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94" r:id="rId35" name="Group Box 130">
              <controlPr defaultSize="0" autoFill="0" autoPict="0">
                <anchor moveWithCells="1">
                  <from>
                    <xdr:col>14</xdr:col>
                    <xdr:colOff>38100</xdr:colOff>
                    <xdr:row>2</xdr:row>
                    <xdr:rowOff>266700</xdr:rowOff>
                  </from>
                  <to>
                    <xdr:col>17</xdr:col>
                    <xdr:colOff>390525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95" r:id="rId36" name="Group Box 131">
              <controlPr defaultSize="0" autoFill="0" autoPict="0">
                <anchor moveWithCells="1">
                  <from>
                    <xdr:col>9</xdr:col>
                    <xdr:colOff>9525</xdr:colOff>
                    <xdr:row>6</xdr:row>
                    <xdr:rowOff>200025</xdr:rowOff>
                  </from>
                  <to>
                    <xdr:col>13</xdr:col>
                    <xdr:colOff>533400</xdr:colOff>
                    <xdr:row>12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96" r:id="rId37" name="Option Button 132">
              <controlPr defaultSize="0" autoFill="0" autoLine="0" autoPict="0">
                <anchor moveWithCells="1">
                  <from>
                    <xdr:col>9</xdr:col>
                    <xdr:colOff>200025</xdr:colOff>
                    <xdr:row>7</xdr:row>
                    <xdr:rowOff>228600</xdr:rowOff>
                  </from>
                  <to>
                    <xdr:col>13</xdr:col>
                    <xdr:colOff>295275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97" r:id="rId38" name="Option Button 133">
              <controlPr defaultSize="0" autoFill="0" autoLine="0" autoPict="0">
                <anchor moveWithCells="1">
                  <from>
                    <xdr:col>9</xdr:col>
                    <xdr:colOff>200025</xdr:colOff>
                    <xdr:row>9</xdr:row>
                    <xdr:rowOff>38100</xdr:rowOff>
                  </from>
                  <to>
                    <xdr:col>13</xdr:col>
                    <xdr:colOff>419100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98" r:id="rId39" name="Option Button 134">
              <controlPr defaultSize="0" autoFill="0" autoLine="0" autoPict="0">
                <anchor moveWithCells="1">
                  <from>
                    <xdr:col>9</xdr:col>
                    <xdr:colOff>219075</xdr:colOff>
                    <xdr:row>19</xdr:row>
                    <xdr:rowOff>171450</xdr:rowOff>
                  </from>
                  <to>
                    <xdr:col>13</xdr:col>
                    <xdr:colOff>390525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99" r:id="rId40" name="Option Button 135">
              <controlPr defaultSize="0" autoFill="0" autoLine="0" autoPict="0">
                <anchor moveWithCells="1">
                  <from>
                    <xdr:col>9</xdr:col>
                    <xdr:colOff>219075</xdr:colOff>
                    <xdr:row>21</xdr:row>
                    <xdr:rowOff>219075</xdr:rowOff>
                  </from>
                  <to>
                    <xdr:col>13</xdr:col>
                    <xdr:colOff>390525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04" r:id="rId41" name="Option Button 140">
              <controlPr defaultSize="0" autoFill="0" autoLine="0" autoPict="0">
                <anchor moveWithCells="1">
                  <from>
                    <xdr:col>9</xdr:col>
                    <xdr:colOff>219075</xdr:colOff>
                    <xdr:row>14</xdr:row>
                    <xdr:rowOff>171450</xdr:rowOff>
                  </from>
                  <to>
                    <xdr:col>13</xdr:col>
                    <xdr:colOff>419100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05" r:id="rId42" name="Option Button 141">
              <controlPr defaultSize="0" autoFill="0" autoLine="0" autoPict="0">
                <anchor moveWithCells="1">
                  <from>
                    <xdr:col>9</xdr:col>
                    <xdr:colOff>219075</xdr:colOff>
                    <xdr:row>15</xdr:row>
                    <xdr:rowOff>228600</xdr:rowOff>
                  </from>
                  <to>
                    <xdr:col>13</xdr:col>
                    <xdr:colOff>466725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06" r:id="rId43" name="ReviewTest">
              <controlPr defaultSize="0" autoFill="0" autoLine="0" autoPict="0" macro="[0]!SetPauseDebug">
                <anchor moveWithCells="1">
                  <from>
                    <xdr:col>14</xdr:col>
                    <xdr:colOff>238125</xdr:colOff>
                    <xdr:row>14</xdr:row>
                    <xdr:rowOff>66675</xdr:rowOff>
                  </from>
                  <to>
                    <xdr:col>17</xdr:col>
                    <xdr:colOff>523875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13" r:id="rId44" name="Check Box 149">
              <controlPr defaultSize="0" autoFill="0" autoLine="0" autoPict="0" macro="[0]!ReviewInit">
                <anchor moveWithCells="1">
                  <from>
                    <xdr:col>18</xdr:col>
                    <xdr:colOff>228600</xdr:colOff>
                    <xdr:row>12</xdr:row>
                    <xdr:rowOff>400050</xdr:rowOff>
                  </from>
                  <to>
                    <xdr:col>21</xdr:col>
                    <xdr:colOff>771525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14" r:id="rId45" name="Check Box 150">
              <controlPr defaultSize="0" autoFill="0" autoLine="0" autoPict="0" macro="[0]!ReviewInit">
                <anchor moveWithCells="1">
                  <from>
                    <xdr:col>18</xdr:col>
                    <xdr:colOff>228600</xdr:colOff>
                    <xdr:row>14</xdr:row>
                    <xdr:rowOff>95250</xdr:rowOff>
                  </from>
                  <to>
                    <xdr:col>21</xdr:col>
                    <xdr:colOff>771525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15" r:id="rId46" name="Check Box 151">
              <controlPr defaultSize="0" autoFill="0" autoLine="0" autoPict="0" macro="[0]!ReviewInit">
                <anchor moveWithCells="1">
                  <from>
                    <xdr:col>18</xdr:col>
                    <xdr:colOff>228600</xdr:colOff>
                    <xdr:row>16</xdr:row>
                    <xdr:rowOff>104775</xdr:rowOff>
                  </from>
                  <to>
                    <xdr:col>21</xdr:col>
                    <xdr:colOff>771525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16" r:id="rId47" name="Group Box 152">
              <controlPr defaultSize="0" autoFill="0" autoPict="0">
                <anchor moveWithCells="1">
                  <from>
                    <xdr:col>18</xdr:col>
                    <xdr:colOff>76200</xdr:colOff>
                    <xdr:row>10</xdr:row>
                    <xdr:rowOff>161925</xdr:rowOff>
                  </from>
                  <to>
                    <xdr:col>21</xdr:col>
                    <xdr:colOff>933450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17" r:id="rId48" name="Option Button 153">
              <controlPr defaultSize="0" autoFill="0" autoLine="0" autoPict="0">
                <anchor moveWithCells="1">
                  <from>
                    <xdr:col>18</xdr:col>
                    <xdr:colOff>304800</xdr:colOff>
                    <xdr:row>4</xdr:row>
                    <xdr:rowOff>238125</xdr:rowOff>
                  </from>
                  <to>
                    <xdr:col>21</xdr:col>
                    <xdr:colOff>542925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18" r:id="rId49" name="Option Button 154">
              <controlPr defaultSize="0" autoFill="0" autoLine="0" autoPict="0">
                <anchor moveWithCells="1">
                  <from>
                    <xdr:col>18</xdr:col>
                    <xdr:colOff>304800</xdr:colOff>
                    <xdr:row>3</xdr:row>
                    <xdr:rowOff>190500</xdr:rowOff>
                  </from>
                  <to>
                    <xdr:col>21</xdr:col>
                    <xdr:colOff>542925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19" r:id="rId50" name="Group Box 155">
              <controlPr defaultSize="0" autoFill="0" autoPict="0">
                <anchor moveWithCells="1">
                  <from>
                    <xdr:col>18</xdr:col>
                    <xdr:colOff>76200</xdr:colOff>
                    <xdr:row>2</xdr:row>
                    <xdr:rowOff>266700</xdr:rowOff>
                  </from>
                  <to>
                    <xdr:col>21</xdr:col>
                    <xdr:colOff>933450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21" r:id="rId51" name="Check Box 157">
              <controlPr defaultSize="0" autoFill="0" autoLine="0" autoPict="0" macro="[0]!ReviewInit">
                <anchor moveWithCells="1">
                  <from>
                    <xdr:col>18</xdr:col>
                    <xdr:colOff>247650</xdr:colOff>
                    <xdr:row>18</xdr:row>
                    <xdr:rowOff>142875</xdr:rowOff>
                  </from>
                  <to>
                    <xdr:col>21</xdr:col>
                    <xdr:colOff>781050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24" r:id="rId52" name="Button 160">
              <controlPr defaultSize="0" autoFill="0" autoPict="0" macro="[0]!ReviewClear">
                <anchor moveWithCells="1" sizeWithCells="1">
                  <from>
                    <xdr:col>18</xdr:col>
                    <xdr:colOff>342900</xdr:colOff>
                    <xdr:row>6</xdr:row>
                    <xdr:rowOff>142875</xdr:rowOff>
                  </from>
                  <to>
                    <xdr:col>20</xdr:col>
                    <xdr:colOff>981075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25" r:id="rId53" name="Button 161">
              <controlPr defaultSize="0" autoFill="0" autoPict="0" macro="[0]!RowCompress">
                <anchor moveWithCells="1" sizeWithCells="1">
                  <from>
                    <xdr:col>9</xdr:col>
                    <xdr:colOff>276225</xdr:colOff>
                    <xdr:row>11</xdr:row>
                    <xdr:rowOff>66675</xdr:rowOff>
                  </from>
                  <to>
                    <xdr:col>12</xdr:col>
                    <xdr:colOff>866775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27" r:id="rId54" name="SetPauseDebug">
              <controlPr defaultSize="0" autoFill="0" autoLine="0" autoPict="0" macro="[0]!SetPauseDebug">
                <anchor moveWithCells="1">
                  <from>
                    <xdr:col>14</xdr:col>
                    <xdr:colOff>238125</xdr:colOff>
                    <xdr:row>15</xdr:row>
                    <xdr:rowOff>47625</xdr:rowOff>
                  </from>
                  <to>
                    <xdr:col>17</xdr:col>
                    <xdr:colOff>523875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29" r:id="rId55" name="Check Box 165">
              <controlPr defaultSize="0" autoFill="0" autoLine="0" autoPict="0" macro="[0]!PrintFootersOnKey">
                <anchor moveWithCells="1">
                  <from>
                    <xdr:col>4</xdr:col>
                    <xdr:colOff>561975</xdr:colOff>
                    <xdr:row>16</xdr:row>
                    <xdr:rowOff>57150</xdr:rowOff>
                  </from>
                  <to>
                    <xdr:col>6</xdr:col>
                    <xdr:colOff>752475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30" r:id="rId56" name="Check Box 166">
              <controlPr defaultSize="0" autoFill="0" autoLine="0" autoPict="0" macro="[0]!PrintFootersOnKey">
                <anchor moveWithCells="1">
                  <from>
                    <xdr:col>4</xdr:col>
                    <xdr:colOff>561975</xdr:colOff>
                    <xdr:row>17</xdr:row>
                    <xdr:rowOff>200025</xdr:rowOff>
                  </from>
                  <to>
                    <xdr:col>6</xdr:col>
                    <xdr:colOff>752475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31" r:id="rId57" name="Check Box 167">
              <controlPr defaultSize="0" autoFill="0" autoLine="0" autoPict="0" macro="[0]!PrintFootersOnKey">
                <anchor moveWithCells="1">
                  <from>
                    <xdr:col>4</xdr:col>
                    <xdr:colOff>561975</xdr:colOff>
                    <xdr:row>19</xdr:row>
                    <xdr:rowOff>95250</xdr:rowOff>
                  </from>
                  <to>
                    <xdr:col>6</xdr:col>
                    <xdr:colOff>752475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33" r:id="rId58" name="Group Box 169">
              <controlPr defaultSize="0" autoFill="0" autoPict="0">
                <anchor moveWithCells="1">
                  <from>
                    <xdr:col>4</xdr:col>
                    <xdr:colOff>447675</xdr:colOff>
                    <xdr:row>15</xdr:row>
                    <xdr:rowOff>152400</xdr:rowOff>
                  </from>
                  <to>
                    <xdr:col>6</xdr:col>
                    <xdr:colOff>1019175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34" r:id="rId59" name="Check Box 170">
              <controlPr defaultSize="0" autoFill="0" autoLine="0" autoPict="0" macro="[0]!PrintFootersOnKey">
                <anchor moveWithCells="1">
                  <from>
                    <xdr:col>4</xdr:col>
                    <xdr:colOff>542925</xdr:colOff>
                    <xdr:row>24</xdr:row>
                    <xdr:rowOff>161925</xdr:rowOff>
                  </from>
                  <to>
                    <xdr:col>7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35" r:id="rId60" name="Option Button 171">
              <controlPr defaultSize="0" autoFill="0" autoLine="0" autoPict="0">
                <anchor moveWithCells="1">
                  <from>
                    <xdr:col>1</xdr:col>
                    <xdr:colOff>219075</xdr:colOff>
                    <xdr:row>18</xdr:row>
                    <xdr:rowOff>219075</xdr:rowOff>
                  </from>
                  <to>
                    <xdr:col>3</xdr:col>
                    <xdr:colOff>342900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36" r:id="rId61" name="SubsetTest">
              <controlPr defaultSize="0" autoFill="0" autoLine="0" autoPict="0" macro="[0]!SetPauseDebug">
                <anchor moveWithCells="1">
                  <from>
                    <xdr:col>14</xdr:col>
                    <xdr:colOff>238125</xdr:colOff>
                    <xdr:row>16</xdr:row>
                    <xdr:rowOff>38100</xdr:rowOff>
                  </from>
                  <to>
                    <xdr:col>17</xdr:col>
                    <xdr:colOff>523875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37" r:id="rId62" name="Check Box 173">
              <controlPr defaultSize="0" autoFill="0" autoLine="0" autoPict="0" macro="[0]!ReviewInit">
                <anchor moveWithCells="1">
                  <from>
                    <xdr:col>18</xdr:col>
                    <xdr:colOff>247650</xdr:colOff>
                    <xdr:row>20</xdr:row>
                    <xdr:rowOff>171450</xdr:rowOff>
                  </from>
                  <to>
                    <xdr:col>21</xdr:col>
                    <xdr:colOff>781050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38" r:id="rId63" name="Check Box 174">
              <controlPr defaultSize="0" autoFill="0" autoLine="0" autoPict="0" macro="[0]!SelectAllGuidelines">
                <anchor moveWithCells="1">
                  <from>
                    <xdr:col>18</xdr:col>
                    <xdr:colOff>219075</xdr:colOff>
                    <xdr:row>11</xdr:row>
                    <xdr:rowOff>104775</xdr:rowOff>
                  </from>
                  <to>
                    <xdr:col>21</xdr:col>
                    <xdr:colOff>723900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39" r:id="rId64" name="Check Box 175">
              <controlPr defaultSize="0" autoFill="0" autoLine="0" autoPict="0" macro="[0]!ReviewInit">
                <anchor moveWithCells="1">
                  <from>
                    <xdr:col>18</xdr:col>
                    <xdr:colOff>247650</xdr:colOff>
                    <xdr:row>22</xdr:row>
                    <xdr:rowOff>200025</xdr:rowOff>
                  </from>
                  <to>
                    <xdr:col>21</xdr:col>
                    <xdr:colOff>790575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0" r:id="rId65" name="Option Button 17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161925</xdr:rowOff>
                  </from>
                  <to>
                    <xdr:col>6</xdr:col>
                    <xdr:colOff>838200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1" r:id="rId66" name="Option Button 177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219075</xdr:rowOff>
                  </from>
                  <to>
                    <xdr:col>6</xdr:col>
                    <xdr:colOff>847725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2" r:id="rId67" name="Option Button 178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533400</xdr:rowOff>
                  </from>
                  <to>
                    <xdr:col>6</xdr:col>
                    <xdr:colOff>847725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3" r:id="rId68" name="Group Box 179">
              <controlPr defaultSize="0" autoFill="0" autoPict="0">
                <anchor moveWithCells="1">
                  <from>
                    <xdr:col>4</xdr:col>
                    <xdr:colOff>438150</xdr:colOff>
                    <xdr:row>10</xdr:row>
                    <xdr:rowOff>238125</xdr:rowOff>
                  </from>
                  <to>
                    <xdr:col>6</xdr:col>
                    <xdr:colOff>1019175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4" r:id="rId69" name="All">
              <controlPr defaultSize="0" autoFill="0" autoLine="0" autoPict="0">
                <anchor moveWithCells="1">
                  <from>
                    <xdr:col>5</xdr:col>
                    <xdr:colOff>9525</xdr:colOff>
                    <xdr:row>4</xdr:row>
                    <xdr:rowOff>228600</xdr:rowOff>
                  </from>
                  <to>
                    <xdr:col>6</xdr:col>
                    <xdr:colOff>876300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5" r:id="rId70" name="No Notes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219075</xdr:rowOff>
                  </from>
                  <to>
                    <xdr:col>6</xdr:col>
                    <xdr:colOff>885825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6" r:id="rId71" name="Summary Only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0</xdr:rowOff>
                  </from>
                  <to>
                    <xdr:col>6</xdr:col>
                    <xdr:colOff>885825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7" r:id="rId72" name="Current Only">
              <controlPr defaultSize="0" autoFill="0" autoLine="0" autoPict="0">
                <anchor moveWithCells="1">
                  <from>
                    <xdr:col>5</xdr:col>
                    <xdr:colOff>28575</xdr:colOff>
                    <xdr:row>8</xdr:row>
                    <xdr:rowOff>76200</xdr:rowOff>
                  </from>
                  <to>
                    <xdr:col>6</xdr:col>
                    <xdr:colOff>885825</xdr:colOff>
                    <xdr:row>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1">
    <pageSetUpPr fitToPage="1"/>
  </sheetPr>
  <dimension ref="A2:W47"/>
  <sheetViews>
    <sheetView workbookViewId="0">
      <selection activeCell="I11" sqref="I11"/>
    </sheetView>
  </sheetViews>
  <sheetFormatPr defaultColWidth="10.6328125" defaultRowHeight="21"/>
  <cols>
    <col min="1" max="1" width="2.6328125" style="1" customWidth="1"/>
    <col min="2" max="2" width="34.08984375" style="1" customWidth="1"/>
    <col min="3" max="5" width="8.6328125" style="2" customWidth="1"/>
    <col min="6" max="6" width="8.6328125" style="1" customWidth="1"/>
    <col min="7" max="8" width="8.90625" style="2" customWidth="1"/>
    <col min="9" max="10" width="7.6328125" style="2" customWidth="1"/>
    <col min="11" max="11" width="19.6328125" style="412" bestFit="1" customWidth="1"/>
    <col min="12" max="12" width="8.6328125" style="1" customWidth="1"/>
    <col min="13" max="17" width="2.6328125" style="1" customWidth="1"/>
    <col min="18" max="18" width="30.90625" style="1" bestFit="1" customWidth="1"/>
    <col min="19" max="19" width="10.6328125" style="1"/>
    <col min="20" max="20" width="10.6328125" style="1" customWidth="1"/>
    <col min="21" max="21" width="10.6328125" style="1"/>
    <col min="22" max="23" width="11" customWidth="1"/>
    <col min="24" max="16384" width="10.6328125" style="1"/>
  </cols>
  <sheetData>
    <row r="2" spans="1:12" ht="42.75" thickBot="1">
      <c r="A2" s="3"/>
      <c r="B2" s="4" t="s">
        <v>31</v>
      </c>
      <c r="C2" s="5" t="s">
        <v>101</v>
      </c>
      <c r="D2" s="6" t="s">
        <v>35</v>
      </c>
      <c r="E2" s="6" t="s">
        <v>36</v>
      </c>
      <c r="F2" s="6" t="s">
        <v>30</v>
      </c>
      <c r="G2" s="6" t="s">
        <v>89</v>
      </c>
      <c r="H2" s="6" t="s">
        <v>98</v>
      </c>
      <c r="I2" s="6" t="s">
        <v>167</v>
      </c>
      <c r="J2" s="410" t="s">
        <v>168</v>
      </c>
      <c r="K2" s="411" t="s">
        <v>99</v>
      </c>
      <c r="L2" s="410" t="s">
        <v>175</v>
      </c>
    </row>
    <row r="3" spans="1:12">
      <c r="B3" s="1" t="s">
        <v>1</v>
      </c>
      <c r="C3" s="2">
        <f>MATCH(B3,Assets!B:B,0)</f>
        <v>7</v>
      </c>
      <c r="D3" s="2" t="s">
        <v>34</v>
      </c>
      <c r="E3" s="2" t="s">
        <v>34</v>
      </c>
      <c r="F3" s="2" t="s">
        <v>34</v>
      </c>
    </row>
    <row r="4" spans="1:12">
      <c r="A4" s="1">
        <v>1</v>
      </c>
      <c r="B4" s="1" t="s">
        <v>2</v>
      </c>
      <c r="C4" s="2">
        <f>MATCH(B4,Assets!B:B,0)</f>
        <v>11</v>
      </c>
      <c r="D4" s="2">
        <f t="shared" ref="D4:D10" si="0">SUM(C4,1)</f>
        <v>12</v>
      </c>
      <c r="E4" s="2">
        <f>SUM(C5,-C40)</f>
        <v>13</v>
      </c>
      <c r="F4" s="2">
        <f t="shared" ref="F4:F10" si="1">SUM(E4,1)</f>
        <v>14</v>
      </c>
      <c r="G4" s="2">
        <f t="shared" ref="G4:G10" si="2">E4-D4+1</f>
        <v>2</v>
      </c>
      <c r="H4" s="2">
        <v>2</v>
      </c>
      <c r="I4" s="413" t="b">
        <v>1</v>
      </c>
      <c r="J4" s="413" t="b">
        <v>1</v>
      </c>
      <c r="K4" s="412" t="str">
        <f t="shared" ref="K4:K9" si="3">B4</f>
        <v>Real Property</v>
      </c>
      <c r="L4" s="1">
        <f>F4+2</f>
        <v>16</v>
      </c>
    </row>
    <row r="5" spans="1:12">
      <c r="A5" s="1">
        <f t="shared" ref="A5:A11" si="4">A4+1</f>
        <v>2</v>
      </c>
      <c r="B5" s="1" t="s">
        <v>3</v>
      </c>
      <c r="C5" s="2">
        <f>MATCH(B5,Assets!B:B,0)</f>
        <v>18</v>
      </c>
      <c r="D5" s="2">
        <f t="shared" si="0"/>
        <v>19</v>
      </c>
      <c r="E5" s="2">
        <f>SUM(C6,-C40)</f>
        <v>20</v>
      </c>
      <c r="F5" s="2">
        <f t="shared" si="1"/>
        <v>21</v>
      </c>
      <c r="G5" s="2">
        <f t="shared" si="2"/>
        <v>2</v>
      </c>
      <c r="H5" s="2">
        <v>2</v>
      </c>
      <c r="I5" s="413" t="b">
        <v>1</v>
      </c>
      <c r="J5" s="413" t="b">
        <v>1</v>
      </c>
      <c r="K5" s="412" t="str">
        <f t="shared" si="3"/>
        <v>Accounts</v>
      </c>
      <c r="L5" s="1">
        <f t="shared" ref="L5:L12" si="5">F5+2</f>
        <v>23</v>
      </c>
    </row>
    <row r="6" spans="1:12">
      <c r="A6" s="1">
        <f t="shared" si="4"/>
        <v>3</v>
      </c>
      <c r="B6" s="1" t="s">
        <v>4</v>
      </c>
      <c r="C6" s="2">
        <f>MATCH(B6,Assets!B:B,0)</f>
        <v>25</v>
      </c>
      <c r="D6" s="2">
        <f t="shared" si="0"/>
        <v>26</v>
      </c>
      <c r="E6" s="2">
        <f>SUM(C7,-C40)</f>
        <v>27</v>
      </c>
      <c r="F6" s="2">
        <f t="shared" si="1"/>
        <v>28</v>
      </c>
      <c r="G6" s="2">
        <f t="shared" si="2"/>
        <v>2</v>
      </c>
      <c r="H6" s="2">
        <v>2</v>
      </c>
      <c r="I6" s="413" t="b">
        <v>1</v>
      </c>
      <c r="J6" s="413" t="b">
        <v>1</v>
      </c>
      <c r="K6" s="412" t="str">
        <f t="shared" si="3"/>
        <v>Retirement</v>
      </c>
      <c r="L6" s="1">
        <f t="shared" si="5"/>
        <v>30</v>
      </c>
    </row>
    <row r="7" spans="1:12">
      <c r="A7" s="1">
        <f t="shared" si="4"/>
        <v>4</v>
      </c>
      <c r="B7" s="1" t="s">
        <v>33</v>
      </c>
      <c r="C7" s="2">
        <f>MATCH(B7,Assets!B:B,0)</f>
        <v>32</v>
      </c>
      <c r="D7" s="2">
        <f>SUM(C7,1)</f>
        <v>33</v>
      </c>
      <c r="E7" s="2">
        <f>SUM(C8,-C40)</f>
        <v>34</v>
      </c>
      <c r="F7" s="2">
        <f>SUM(E7,1)</f>
        <v>35</v>
      </c>
      <c r="G7" s="2">
        <f>E7-D7+1</f>
        <v>2</v>
      </c>
      <c r="H7" s="2">
        <v>2</v>
      </c>
      <c r="I7" s="413" t="b">
        <v>1</v>
      </c>
      <c r="J7" s="413" t="b">
        <v>1</v>
      </c>
      <c r="K7" s="412" t="str">
        <f>B7</f>
        <v>Pre-Tax Retirement</v>
      </c>
      <c r="L7" s="1">
        <f t="shared" si="5"/>
        <v>37</v>
      </c>
    </row>
    <row r="8" spans="1:12">
      <c r="A8" s="1">
        <f t="shared" si="4"/>
        <v>5</v>
      </c>
      <c r="B8" s="1" t="s">
        <v>156</v>
      </c>
      <c r="C8" s="2">
        <f>MATCH(B8,Assets!B:B,0)</f>
        <v>39</v>
      </c>
      <c r="D8" s="2">
        <f t="shared" si="0"/>
        <v>40</v>
      </c>
      <c r="E8" s="2">
        <f>SUM(C9,-C40)</f>
        <v>41</v>
      </c>
      <c r="F8" s="2">
        <f t="shared" si="1"/>
        <v>42</v>
      </c>
      <c r="G8" s="2">
        <f t="shared" si="2"/>
        <v>2</v>
      </c>
      <c r="H8" s="2">
        <v>2</v>
      </c>
      <c r="I8" s="413" t="b">
        <v>1</v>
      </c>
      <c r="J8" s="413" t="b">
        <v>1</v>
      </c>
      <c r="K8" s="412" t="str">
        <f t="shared" si="3"/>
        <v>Business Interests</v>
      </c>
      <c r="L8" s="1">
        <f t="shared" si="5"/>
        <v>44</v>
      </c>
    </row>
    <row r="9" spans="1:12">
      <c r="A9" s="1">
        <f t="shared" si="4"/>
        <v>6</v>
      </c>
      <c r="B9" s="1" t="s">
        <v>5</v>
      </c>
      <c r="C9" s="2">
        <f>MATCH(B9,Assets!B:B,0)</f>
        <v>46</v>
      </c>
      <c r="D9" s="2">
        <f t="shared" si="0"/>
        <v>47</v>
      </c>
      <c r="E9" s="2">
        <f>SUM(C10,-C40)</f>
        <v>48</v>
      </c>
      <c r="F9" s="2">
        <f t="shared" si="1"/>
        <v>49</v>
      </c>
      <c r="G9" s="2">
        <f t="shared" si="2"/>
        <v>2</v>
      </c>
      <c r="H9" s="2">
        <v>2</v>
      </c>
      <c r="I9" s="413" t="b">
        <v>1</v>
      </c>
      <c r="J9" s="413" t="b">
        <v>1</v>
      </c>
      <c r="K9" s="412" t="str">
        <f t="shared" si="3"/>
        <v>Personal Property</v>
      </c>
      <c r="L9" s="1">
        <f t="shared" si="5"/>
        <v>51</v>
      </c>
    </row>
    <row r="10" spans="1:12">
      <c r="A10" s="1">
        <f t="shared" si="4"/>
        <v>7</v>
      </c>
      <c r="B10" s="1" t="s">
        <v>46</v>
      </c>
      <c r="C10" s="2">
        <f>MATCH(B10,Assets!B:B,0)</f>
        <v>53</v>
      </c>
      <c r="D10" s="2">
        <f t="shared" si="0"/>
        <v>54</v>
      </c>
      <c r="E10" s="2">
        <f>SUM(C11,-C40)</f>
        <v>55</v>
      </c>
      <c r="F10" s="1">
        <f t="shared" si="1"/>
        <v>56</v>
      </c>
      <c r="G10" s="2">
        <f t="shared" si="2"/>
        <v>2</v>
      </c>
      <c r="H10" s="2">
        <v>2</v>
      </c>
      <c r="I10" s="413" t="b">
        <v>1</v>
      </c>
      <c r="J10" s="413" t="b">
        <v>1</v>
      </c>
      <c r="K10" s="412" t="str">
        <f>B10</f>
        <v>Vehicles</v>
      </c>
      <c r="L10" s="1">
        <f t="shared" si="5"/>
        <v>58</v>
      </c>
    </row>
    <row r="11" spans="1:12">
      <c r="A11" s="1">
        <f t="shared" si="4"/>
        <v>8</v>
      </c>
      <c r="B11" s="1" t="s">
        <v>164</v>
      </c>
      <c r="C11" s="2">
        <f>MATCH(B11,Assets!B:B,0)</f>
        <v>60</v>
      </c>
      <c r="D11" s="2">
        <f>SUM(C11,1)</f>
        <v>61</v>
      </c>
      <c r="E11" s="2">
        <f>SUM(C12,-C40)</f>
        <v>62</v>
      </c>
      <c r="F11" s="2">
        <f>SUM(E11,1)</f>
        <v>63</v>
      </c>
      <c r="G11" s="2">
        <f>E11-D11+1</f>
        <v>2</v>
      </c>
      <c r="H11" s="2">
        <v>2</v>
      </c>
      <c r="I11" s="413" t="b">
        <v>0</v>
      </c>
      <c r="J11" s="413" t="b">
        <v>1</v>
      </c>
      <c r="K11" s="412" t="str">
        <f>B11</f>
        <v>Contingent Assets</v>
      </c>
      <c r="L11" s="1">
        <f t="shared" si="5"/>
        <v>65</v>
      </c>
    </row>
    <row r="12" spans="1:12">
      <c r="B12" s="1" t="s">
        <v>6</v>
      </c>
      <c r="C12" s="2">
        <f>MATCH(B12,Assets!B:B,0)</f>
        <v>67</v>
      </c>
      <c r="D12" s="2">
        <f>C12</f>
        <v>67</v>
      </c>
      <c r="E12" s="2">
        <f>C12</f>
        <v>67</v>
      </c>
      <c r="F12" s="2">
        <f>C12</f>
        <v>67</v>
      </c>
      <c r="G12" s="2">
        <f>SUM(G4:G11)</f>
        <v>16</v>
      </c>
      <c r="I12" s="413" t="b">
        <v>1</v>
      </c>
      <c r="J12" s="413" t="b">
        <v>1</v>
      </c>
      <c r="K12" s="412" t="str">
        <f>B14</f>
        <v>Miscellaneous</v>
      </c>
      <c r="L12" s="1">
        <f t="shared" si="5"/>
        <v>69</v>
      </c>
    </row>
    <row r="13" spans="1:12">
      <c r="F13" s="2"/>
    </row>
    <row r="14" spans="1:12">
      <c r="A14" s="1">
        <f>A11+1</f>
        <v>9</v>
      </c>
      <c r="B14" s="1" t="s">
        <v>18</v>
      </c>
      <c r="C14" s="2">
        <f>MATCH(B14,Assets.Misc!B:B,0)</f>
        <v>11</v>
      </c>
      <c r="D14" s="2">
        <f>SUM(C14,1)</f>
        <v>12</v>
      </c>
      <c r="E14" s="2">
        <f>SUM(C15,-C40)</f>
        <v>17</v>
      </c>
      <c r="F14" s="2">
        <f>SUM(E14,1)</f>
        <v>18</v>
      </c>
      <c r="G14" s="2">
        <f>E14-D14+1</f>
        <v>6</v>
      </c>
      <c r="H14" s="2">
        <v>6</v>
      </c>
      <c r="I14" s="413" t="b">
        <v>1</v>
      </c>
      <c r="J14" s="413" t="b">
        <v>1</v>
      </c>
      <c r="L14" s="1">
        <f>F14+2</f>
        <v>20</v>
      </c>
    </row>
    <row r="15" spans="1:12">
      <c r="B15" s="1" t="s">
        <v>71</v>
      </c>
      <c r="C15" s="2">
        <f>MATCH(B15,Assets.Misc!B:B,0)</f>
        <v>22</v>
      </c>
      <c r="D15" s="2">
        <f>C15</f>
        <v>22</v>
      </c>
      <c r="E15" s="2">
        <f>C15</f>
        <v>22</v>
      </c>
      <c r="F15" s="2">
        <f>C15</f>
        <v>22</v>
      </c>
      <c r="G15" s="2">
        <f>G14</f>
        <v>6</v>
      </c>
      <c r="I15" s="413" t="b">
        <v>1</v>
      </c>
      <c r="J15" s="413" t="b">
        <v>1</v>
      </c>
    </row>
    <row r="16" spans="1:12">
      <c r="F16" s="2"/>
    </row>
    <row r="17" spans="1:18" ht="42.75" thickBot="1">
      <c r="A17" s="3"/>
      <c r="B17" s="4" t="s">
        <v>32</v>
      </c>
      <c r="C17" s="5" t="s">
        <v>101</v>
      </c>
      <c r="D17" s="6" t="s">
        <v>35</v>
      </c>
      <c r="E17" s="6" t="s">
        <v>36</v>
      </c>
      <c r="F17" s="6" t="s">
        <v>30</v>
      </c>
      <c r="G17" s="6" t="s">
        <v>89</v>
      </c>
      <c r="H17" s="6" t="s">
        <v>98</v>
      </c>
      <c r="I17" s="6" t="s">
        <v>167</v>
      </c>
      <c r="J17" s="410" t="s">
        <v>168</v>
      </c>
      <c r="K17" s="411" t="s">
        <v>100</v>
      </c>
      <c r="L17" s="410" t="s">
        <v>175</v>
      </c>
    </row>
    <row r="18" spans="1:18">
      <c r="B18" s="1" t="s">
        <v>7</v>
      </c>
      <c r="C18" s="2">
        <f>MATCH(B18,Liabilities!B:B,0)</f>
        <v>7</v>
      </c>
      <c r="D18" s="2" t="s">
        <v>34</v>
      </c>
      <c r="E18" s="2" t="s">
        <v>34</v>
      </c>
      <c r="F18" s="2" t="s">
        <v>34</v>
      </c>
    </row>
    <row r="19" spans="1:18">
      <c r="A19" s="1">
        <v>1</v>
      </c>
      <c r="B19" s="1" t="s">
        <v>8</v>
      </c>
      <c r="C19" s="2">
        <f>MATCH(B19,Liabilities!B:B,0)</f>
        <v>11</v>
      </c>
      <c r="D19" s="2">
        <f>SUM(C19,1)</f>
        <v>12</v>
      </c>
      <c r="E19" s="2">
        <f>SUM(C20,-C40)</f>
        <v>13</v>
      </c>
      <c r="F19" s="2">
        <f>SUM(E19,1)</f>
        <v>14</v>
      </c>
      <c r="G19" s="2">
        <f>E19-D19+1</f>
        <v>2</v>
      </c>
      <c r="H19" s="2">
        <v>2</v>
      </c>
      <c r="I19" s="413" t="b">
        <v>1</v>
      </c>
      <c r="J19" s="413" t="b">
        <v>1</v>
      </c>
      <c r="K19" s="412" t="str">
        <f>B19</f>
        <v>Mortgage</v>
      </c>
      <c r="L19" s="1">
        <f t="shared" ref="L19:L24" si="6">F19+2</f>
        <v>16</v>
      </c>
    </row>
    <row r="20" spans="1:18">
      <c r="A20" s="1">
        <f>A19+1</f>
        <v>2</v>
      </c>
      <c r="B20" s="1" t="s">
        <v>9</v>
      </c>
      <c r="C20" s="2">
        <f>MATCH(B20,Liabilities!B:B,0)</f>
        <v>18</v>
      </c>
      <c r="D20" s="2">
        <f>SUM(C20,1)</f>
        <v>19</v>
      </c>
      <c r="E20" s="2">
        <f>SUM(C21,-C40)</f>
        <v>20</v>
      </c>
      <c r="F20" s="2">
        <f>SUM(E20,1)</f>
        <v>21</v>
      </c>
      <c r="G20" s="2">
        <f>E20-D20+1</f>
        <v>2</v>
      </c>
      <c r="H20" s="2">
        <v>2</v>
      </c>
      <c r="I20" s="413" t="b">
        <v>1</v>
      </c>
      <c r="J20" s="413" t="b">
        <v>1</v>
      </c>
      <c r="K20" s="412" t="str">
        <f>B20</f>
        <v>Credit Cards</v>
      </c>
      <c r="L20" s="1">
        <f t="shared" si="6"/>
        <v>23</v>
      </c>
      <c r="R20"/>
    </row>
    <row r="21" spans="1:18">
      <c r="A21" s="1">
        <f>A20+1</f>
        <v>3</v>
      </c>
      <c r="B21" s="1" t="s">
        <v>47</v>
      </c>
      <c r="C21" s="2">
        <f>MATCH(B21,Liabilities!B:B,0)</f>
        <v>25</v>
      </c>
      <c r="D21" s="2">
        <f>SUM(C21,1)</f>
        <v>26</v>
      </c>
      <c r="E21" s="2">
        <f>SUM(C22,-C40)</f>
        <v>27</v>
      </c>
      <c r="F21" s="1">
        <f>SUM(E21,1)</f>
        <v>28</v>
      </c>
      <c r="G21" s="2">
        <f>E21-D21+1</f>
        <v>2</v>
      </c>
      <c r="H21" s="2">
        <v>2</v>
      </c>
      <c r="I21" s="413" t="b">
        <v>1</v>
      </c>
      <c r="J21" s="413" t="b">
        <v>1</v>
      </c>
      <c r="K21" s="412" t="str">
        <f>B21</f>
        <v>Vehicle Loans</v>
      </c>
      <c r="L21" s="1">
        <f t="shared" si="6"/>
        <v>30</v>
      </c>
    </row>
    <row r="22" spans="1:18">
      <c r="A22" s="1">
        <f>A21+1</f>
        <v>4</v>
      </c>
      <c r="B22" s="1" t="s">
        <v>52</v>
      </c>
      <c r="C22" s="2">
        <f>MATCH(B22,Liabilities!B:B,0)</f>
        <v>32</v>
      </c>
      <c r="D22" s="2">
        <f>SUM(C22,1)</f>
        <v>33</v>
      </c>
      <c r="E22" s="2">
        <f>SUM(C23,-C40)</f>
        <v>34</v>
      </c>
      <c r="F22" s="1">
        <f>SUM(E22,1)</f>
        <v>35</v>
      </c>
      <c r="G22" s="2">
        <f>E22-D22+1</f>
        <v>2</v>
      </c>
      <c r="H22" s="2">
        <v>2</v>
      </c>
      <c r="I22" s="413" t="b">
        <v>1</v>
      </c>
      <c r="J22" s="413" t="b">
        <v>1</v>
      </c>
      <c r="K22" s="412" t="str">
        <f>B22</f>
        <v>IRS Debt</v>
      </c>
      <c r="L22" s="1">
        <f t="shared" si="6"/>
        <v>37</v>
      </c>
    </row>
    <row r="23" spans="1:18">
      <c r="A23" s="1">
        <f>A22+1</f>
        <v>5</v>
      </c>
      <c r="B23" s="1" t="s">
        <v>165</v>
      </c>
      <c r="C23" s="2">
        <f>MATCH(B23,Liabilities!B:B,0)</f>
        <v>39</v>
      </c>
      <c r="D23" s="2">
        <f>SUM(C23,1)</f>
        <v>40</v>
      </c>
      <c r="E23" s="2">
        <f>SUM(C24,-C40)</f>
        <v>41</v>
      </c>
      <c r="F23" s="2">
        <f>SUM(E23,1)</f>
        <v>42</v>
      </c>
      <c r="G23" s="2">
        <f>E23-D23+1</f>
        <v>2</v>
      </c>
      <c r="H23" s="2">
        <v>2</v>
      </c>
      <c r="I23" s="413" t="b">
        <v>1</v>
      </c>
      <c r="J23" s="413" t="b">
        <v>1</v>
      </c>
      <c r="K23" s="412" t="str">
        <f>B23</f>
        <v>Contingent Liabilities</v>
      </c>
      <c r="L23" s="1">
        <f t="shared" si="6"/>
        <v>44</v>
      </c>
    </row>
    <row r="24" spans="1:18">
      <c r="B24" s="1" t="s">
        <v>10</v>
      </c>
      <c r="C24" s="2">
        <f>MATCH(B24,Liabilities!B:B,0)</f>
        <v>46</v>
      </c>
      <c r="D24" s="2">
        <f>C24</f>
        <v>46</v>
      </c>
      <c r="E24" s="2">
        <f>C24</f>
        <v>46</v>
      </c>
      <c r="F24" s="2">
        <f>C24</f>
        <v>46</v>
      </c>
      <c r="G24" s="2">
        <f>SUM(G19:G23)</f>
        <v>10</v>
      </c>
      <c r="I24" s="413" t="b">
        <v>1</v>
      </c>
      <c r="J24" s="413" t="b">
        <v>1</v>
      </c>
      <c r="K24" s="412" t="str">
        <f>B26</f>
        <v>Miscellaneous</v>
      </c>
      <c r="L24" s="1">
        <f t="shared" si="6"/>
        <v>48</v>
      </c>
    </row>
    <row r="25" spans="1:18">
      <c r="F25" s="2"/>
    </row>
    <row r="26" spans="1:18">
      <c r="A26" s="1">
        <f>A23+1</f>
        <v>6</v>
      </c>
      <c r="B26" s="1" t="str">
        <f>B14</f>
        <v>Miscellaneous</v>
      </c>
      <c r="C26" s="2">
        <f>MATCH(B26,Liabilities.Misc!B:B,0)</f>
        <v>11</v>
      </c>
      <c r="D26" s="2">
        <f>SUM(C26,1)</f>
        <v>12</v>
      </c>
      <c r="E26" s="2">
        <f>SUM(C27,-C40)</f>
        <v>17</v>
      </c>
      <c r="F26" s="1">
        <f>SUM(E26,1)</f>
        <v>18</v>
      </c>
      <c r="G26" s="2">
        <f>E26-D26+1</f>
        <v>6</v>
      </c>
      <c r="H26" s="2">
        <v>6</v>
      </c>
      <c r="I26" s="413" t="b">
        <v>1</v>
      </c>
      <c r="J26" s="413" t="b">
        <v>1</v>
      </c>
      <c r="L26" s="1">
        <f>F26+2</f>
        <v>20</v>
      </c>
    </row>
    <row r="27" spans="1:18">
      <c r="B27" s="1" t="s">
        <v>71</v>
      </c>
      <c r="C27" s="2">
        <f>MATCH(B27,Liabilities.Misc!B:B,0)</f>
        <v>22</v>
      </c>
      <c r="D27" s="2">
        <f>C27</f>
        <v>22</v>
      </c>
      <c r="E27" s="2">
        <f>C27</f>
        <v>22</v>
      </c>
      <c r="F27" s="2">
        <f>C27</f>
        <v>22</v>
      </c>
      <c r="G27" s="2">
        <f>G26</f>
        <v>6</v>
      </c>
      <c r="I27" s="413" t="b">
        <v>1</v>
      </c>
    </row>
    <row r="28" spans="1:18">
      <c r="F28" s="2"/>
    </row>
    <row r="29" spans="1:18" ht="21.75" thickBot="1">
      <c r="A29" s="3"/>
      <c r="B29" s="4" t="s">
        <v>44</v>
      </c>
      <c r="C29" s="5" t="s">
        <v>101</v>
      </c>
      <c r="D29" s="6" t="s">
        <v>35</v>
      </c>
      <c r="E29" s="6" t="s">
        <v>36</v>
      </c>
      <c r="F29" s="6" t="s">
        <v>30</v>
      </c>
      <c r="G29" s="6" t="s">
        <v>89</v>
      </c>
      <c r="H29" s="6" t="s">
        <v>98</v>
      </c>
      <c r="I29" s="6" t="s">
        <v>167</v>
      </c>
      <c r="J29" s="6"/>
      <c r="K29" s="411"/>
      <c r="L29" s="410"/>
    </row>
    <row r="30" spans="1:18">
      <c r="A30" s="1">
        <v>1</v>
      </c>
      <c r="B30" s="1" t="str">
        <f ca="1">FmtCtrls!D41</f>
        <v>Petitioner</v>
      </c>
      <c r="C30" s="2">
        <f ca="1">MATCH(B30,Assets.Notes!B:B,0)</f>
        <v>11</v>
      </c>
      <c r="D30" s="2">
        <f ca="1">SUM(C30,1)</f>
        <v>12</v>
      </c>
      <c r="E30" s="2">
        <f ca="1">SUM(C31,-3)</f>
        <v>16</v>
      </c>
      <c r="F30" s="2">
        <f ca="1">SUM(E30,1)</f>
        <v>17</v>
      </c>
      <c r="G30" s="2">
        <f ca="1">E30-D30+1</f>
        <v>5</v>
      </c>
      <c r="H30" s="2">
        <v>5</v>
      </c>
      <c r="I30" s="413" t="b">
        <v>1</v>
      </c>
    </row>
    <row r="31" spans="1:18">
      <c r="A31" s="1">
        <v>2</v>
      </c>
      <c r="B31" s="1" t="str">
        <f ca="1">FmtCtrls!D42</f>
        <v>Respondent</v>
      </c>
      <c r="C31" s="2">
        <f ca="1">MATCH(B31,Assets.Notes!B:B,0)</f>
        <v>19</v>
      </c>
      <c r="D31" s="2">
        <f ca="1">SUM(C31,1)</f>
        <v>20</v>
      </c>
      <c r="E31" s="2">
        <f ca="1">SUM(C32,-4)</f>
        <v>24</v>
      </c>
      <c r="F31" s="1">
        <f ca="1">SUM(E31,1)</f>
        <v>25</v>
      </c>
      <c r="G31" s="2">
        <f ca="1">E31-D31+1</f>
        <v>5</v>
      </c>
      <c r="H31" s="2">
        <v>5</v>
      </c>
      <c r="I31" s="413" t="b">
        <v>1</v>
      </c>
    </row>
    <row r="32" spans="1:18" ht="21" customHeight="1">
      <c r="B32" s="15" t="str">
        <f>Literals!B14</f>
        <v>• eQuit v36  © 2019  Diana M. Tennis</v>
      </c>
      <c r="C32" s="2">
        <f ca="1">MATCH(B32,Assets.Notes!B:B,0)</f>
        <v>28</v>
      </c>
      <c r="G32" s="2">
        <f ca="1">SUM(G30:G31)</f>
        <v>10</v>
      </c>
    </row>
    <row r="33" spans="1:12" ht="21" customHeight="1">
      <c r="B33" s="15"/>
    </row>
    <row r="34" spans="1:12" ht="21.75" thickBot="1">
      <c r="A34" s="3"/>
      <c r="B34" s="4" t="s">
        <v>45</v>
      </c>
      <c r="C34" s="5" t="s">
        <v>101</v>
      </c>
      <c r="D34" s="6" t="s">
        <v>35</v>
      </c>
      <c r="E34" s="6" t="s">
        <v>36</v>
      </c>
      <c r="F34" s="6" t="s">
        <v>30</v>
      </c>
      <c r="G34" s="6" t="s">
        <v>89</v>
      </c>
      <c r="H34" s="6" t="s">
        <v>98</v>
      </c>
      <c r="I34" s="6" t="s">
        <v>167</v>
      </c>
      <c r="J34" s="6"/>
      <c r="K34" s="411"/>
      <c r="L34" s="410"/>
    </row>
    <row r="35" spans="1:12">
      <c r="A35" s="1">
        <v>1</v>
      </c>
      <c r="B35" s="1" t="str">
        <f ca="1">FmtCtrls!D41</f>
        <v>Petitioner</v>
      </c>
      <c r="C35" s="2">
        <f ca="1">MATCH(B35,Liabilities.Notes!B:B,0)</f>
        <v>11</v>
      </c>
      <c r="D35" s="2">
        <f ca="1">SUM(C35,1)</f>
        <v>12</v>
      </c>
      <c r="E35" s="2">
        <f ca="1">SUM(C36,-3)</f>
        <v>16</v>
      </c>
      <c r="F35" s="2">
        <f ca="1">SUM(E35,1)</f>
        <v>17</v>
      </c>
      <c r="G35" s="2">
        <f ca="1">E35-D35+1</f>
        <v>5</v>
      </c>
      <c r="H35" s="2">
        <v>5</v>
      </c>
      <c r="I35" s="413" t="b">
        <v>1</v>
      </c>
    </row>
    <row r="36" spans="1:12">
      <c r="A36" s="1">
        <v>2</v>
      </c>
      <c r="B36" s="1" t="str">
        <f ca="1">FmtCtrls!D42</f>
        <v>Respondent</v>
      </c>
      <c r="C36" s="2">
        <f ca="1">MATCH(B36,Liabilities.Notes!B:B,0)</f>
        <v>19</v>
      </c>
      <c r="D36" s="2">
        <f ca="1">SUM(C36,1)</f>
        <v>20</v>
      </c>
      <c r="E36" s="2">
        <f ca="1">SUM(C37,-4)</f>
        <v>24</v>
      </c>
      <c r="F36" s="1">
        <f ca="1">SUM(E36,1)</f>
        <v>25</v>
      </c>
      <c r="G36" s="2">
        <f ca="1">E36-D36+1</f>
        <v>5</v>
      </c>
      <c r="H36" s="2">
        <v>5</v>
      </c>
      <c r="I36" s="413" t="b">
        <v>1</v>
      </c>
    </row>
    <row r="37" spans="1:12" ht="21" customHeight="1">
      <c r="B37" s="15" t="str">
        <f>Literals!B14</f>
        <v>• eQuit v36  © 2019  Diana M. Tennis</v>
      </c>
      <c r="C37" s="2">
        <f ca="1">MATCH(B37,Liabilities.Notes!B:B,0)</f>
        <v>28</v>
      </c>
      <c r="G37" s="2">
        <f ca="1">SUM(G35:G36)</f>
        <v>10</v>
      </c>
    </row>
    <row r="39" spans="1:12">
      <c r="F39" s="2"/>
    </row>
    <row r="40" spans="1:12">
      <c r="B40" s="1" t="s">
        <v>48</v>
      </c>
      <c r="C40" s="2">
        <v>5</v>
      </c>
    </row>
    <row r="42" spans="1:12">
      <c r="C42" s="1"/>
      <c r="D42" s="1"/>
      <c r="E42" s="1"/>
    </row>
    <row r="43" spans="1:12">
      <c r="C43" s="1"/>
      <c r="D43" s="1"/>
      <c r="E43" s="1"/>
    </row>
    <row r="44" spans="1:12" ht="21.75" thickBot="1">
      <c r="A44" s="3"/>
      <c r="B44" s="7" t="s">
        <v>15</v>
      </c>
      <c r="C44" s="3"/>
      <c r="D44" s="7"/>
      <c r="E44" s="6"/>
      <c r="F44" s="3"/>
      <c r="G44" s="6"/>
      <c r="H44" s="6"/>
      <c r="I44" s="6"/>
      <c r="J44" s="6"/>
      <c r="K44" s="411"/>
      <c r="L44" s="410"/>
    </row>
    <row r="45" spans="1:12">
      <c r="B45" s="1" t="s">
        <v>54</v>
      </c>
      <c r="C45" s="95">
        <f>ABS(SUM(Summary!D13,-Summary!E13)/2)</f>
        <v>0</v>
      </c>
      <c r="D45" s="95">
        <f>2*C45</f>
        <v>0</v>
      </c>
    </row>
    <row r="46" spans="1:12">
      <c r="B46" s="1" t="s">
        <v>55</v>
      </c>
      <c r="C46" s="95">
        <f>ABS(SUM(Summary!F13,-Summary!G13)/2)</f>
        <v>0</v>
      </c>
      <c r="D46" s="1"/>
    </row>
    <row r="47" spans="1:12">
      <c r="B47" s="1" t="s">
        <v>56</v>
      </c>
      <c r="C47" s="95">
        <f>ABS(SUM(Summary!H13,-Summary!I13)/2)</f>
        <v>0</v>
      </c>
      <c r="D47" s="1"/>
    </row>
  </sheetData>
  <sheetProtection algorithmName="SHA-512" hashValue="mDQLcguBNjOoSFka6I5vAtfW9nqZP1MBXJPBnazC7n4CXgD9k0hHRhU+Q5Y0mycTbKahujpYur0jvqhk4b64+Q==" saltValue="LaraVVcBymq/bpbvAe09Yg==" spinCount="100000" sheet="1" objects="1" scenarios="1" insertHyperlinks="0" selectLockedCells="1"/>
  <pageMargins left="0.25" right="0.25" top="0" bottom="0.25" header="0" footer="0"/>
  <pageSetup scale="84" fitToHeight="100" orientation="landscape" horizontalDpi="0" verticalDpi="0"/>
  <ignoredErrors>
    <ignoredError sqref="E19:E21 E8:E9 E30:E31 E35:E36 E4:E5" 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3" name="MoveLabel">
              <controlPr defaultSize="0" print="0" autoFill="0" autoLine="0" autoPict="0" macro="[0]!RowMove">
                <anchor moveWithCells="1" sizeWithCells="1">
                  <from>
                    <xdr:col>17</xdr:col>
                    <xdr:colOff>2752725</xdr:colOff>
                    <xdr:row>27</xdr:row>
                    <xdr:rowOff>38100</xdr:rowOff>
                  </from>
                  <to>
                    <xdr:col>18</xdr:col>
                    <xdr:colOff>180975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4" name="PrintLabel">
              <controlPr defaultSize="0" print="0" autoFill="0" autoLine="0" autoPict="0" macro="[0]!PrintCompressed">
                <anchor moveWithCells="1" sizeWithCells="1">
                  <from>
                    <xdr:col>17</xdr:col>
                    <xdr:colOff>1581150</xdr:colOff>
                    <xdr:row>27</xdr:row>
                    <xdr:rowOff>47625</xdr:rowOff>
                  </from>
                  <to>
                    <xdr:col>17</xdr:col>
                    <xdr:colOff>2257425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5" name="RoleLabel">
              <controlPr defaultSize="0" print="0" autoFill="0" autoLine="0" autoPict="0" macro="[0]!RoleHyperlink">
                <anchor moveWithCells="1" sizeWithCells="1">
                  <from>
                    <xdr:col>17</xdr:col>
                    <xdr:colOff>352425</xdr:colOff>
                    <xdr:row>27</xdr:row>
                    <xdr:rowOff>47625</xdr:rowOff>
                  </from>
                  <to>
                    <xdr:col>17</xdr:col>
                    <xdr:colOff>1028700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2" r:id="rId6" name="Label 4">
              <controlPr defaultSize="0" print="0" autoFill="0" autoLine="0" autoPict="0" macro="[0]!Audit">
                <anchor moveWithCells="1" sizeWithCells="1">
                  <from>
                    <xdr:col>19</xdr:col>
                    <xdr:colOff>333375</xdr:colOff>
                    <xdr:row>27</xdr:row>
                    <xdr:rowOff>28575</xdr:rowOff>
                  </from>
                  <to>
                    <xdr:col>19</xdr:col>
                    <xdr:colOff>981075</xdr:colOff>
                    <xdr:row>27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02"/>
  <dimension ref="A2:E82"/>
  <sheetViews>
    <sheetView workbookViewId="0"/>
  </sheetViews>
  <sheetFormatPr defaultColWidth="11" defaultRowHeight="21"/>
  <cols>
    <col min="1" max="1" width="2.6328125" style="1" customWidth="1"/>
    <col min="2" max="2" width="43.26953125" style="1" bestFit="1" customWidth="1"/>
    <col min="3" max="3" width="2.6328125" style="300" customWidth="1"/>
    <col min="4" max="4" width="41.08984375" style="1" bestFit="1" customWidth="1"/>
    <col min="5" max="5" width="20.453125" bestFit="1" customWidth="1"/>
  </cols>
  <sheetData>
    <row r="2" spans="2:5" ht="21.75" thickBot="1">
      <c r="B2" s="4" t="s">
        <v>18</v>
      </c>
      <c r="C2" s="299"/>
      <c r="D2" s="7"/>
    </row>
    <row r="3" spans="2:5">
      <c r="B3" s="1" t="s">
        <v>12</v>
      </c>
    </row>
    <row r="4" spans="2:5">
      <c r="B4" s="1" t="s">
        <v>13</v>
      </c>
    </row>
    <row r="5" spans="2:5">
      <c r="B5" s="1" t="s">
        <v>19</v>
      </c>
    </row>
    <row r="6" spans="2:5">
      <c r="B6" s="1" t="s">
        <v>14</v>
      </c>
    </row>
    <row r="7" spans="2:5">
      <c r="B7" s="1" t="s">
        <v>23</v>
      </c>
      <c r="D7" s="1" t="s">
        <v>65</v>
      </c>
    </row>
    <row r="8" spans="2:5">
      <c r="B8" s="1" t="s">
        <v>27</v>
      </c>
      <c r="D8" s="1" t="s">
        <v>118</v>
      </c>
    </row>
    <row r="9" spans="2:5">
      <c r="B9" s="1" t="s">
        <v>73</v>
      </c>
      <c r="D9" s="1" t="s">
        <v>107</v>
      </c>
    </row>
    <row r="10" spans="2:5">
      <c r="B10" s="1" t="s">
        <v>74</v>
      </c>
      <c r="D10" s="1" t="str">
        <f>CONCATENATE(B45," | ",B46," | ",B47," | ",B48," | ",B49)</f>
        <v>Husband | Wife | Joint | Petitioner | Respondent</v>
      </c>
    </row>
    <row r="11" spans="2:5">
      <c r="B11" s="1" t="s">
        <v>75</v>
      </c>
    </row>
    <row r="12" spans="2:5">
      <c r="B12" s="1" t="s">
        <v>16</v>
      </c>
    </row>
    <row r="13" spans="2:5">
      <c r="B13" s="1" t="s">
        <v>17</v>
      </c>
    </row>
    <row r="14" spans="2:5">
      <c r="B14" s="1" t="str">
        <f>CONCATENATE("• eQuit ",B32,"  ",E14)</f>
        <v>• eQuit v36  © 2019  Diana M. Tennis</v>
      </c>
      <c r="D14" s="1" t="s">
        <v>86</v>
      </c>
      <c r="E14" s="1" t="s">
        <v>177</v>
      </c>
    </row>
    <row r="15" spans="2:5">
      <c r="B15" s="1" t="s">
        <v>28</v>
      </c>
    </row>
    <row r="16" spans="2:5">
      <c r="B16" s="1" t="s">
        <v>29</v>
      </c>
      <c r="D16" s="1" t="s">
        <v>84</v>
      </c>
    </row>
    <row r="17" spans="2:4">
      <c r="B17" s="1" t="s">
        <v>30</v>
      </c>
    </row>
    <row r="18" spans="2:4">
      <c r="B18" s="1" t="s">
        <v>39</v>
      </c>
    </row>
    <row r="19" spans="2:4">
      <c r="B19" s="1" t="s">
        <v>24</v>
      </c>
    </row>
    <row r="20" spans="2:4">
      <c r="B20" s="1" t="s">
        <v>62</v>
      </c>
    </row>
    <row r="21" spans="2:4">
      <c r="B21" s="1" t="s">
        <v>57</v>
      </c>
    </row>
    <row r="22" spans="2:4">
      <c r="B22" s="1" t="s">
        <v>58</v>
      </c>
    </row>
    <row r="23" spans="2:4">
      <c r="B23" s="1" t="s">
        <v>26</v>
      </c>
    </row>
    <row r="24" spans="2:4">
      <c r="B24" s="1" t="s">
        <v>25</v>
      </c>
    </row>
    <row r="25" spans="2:4">
      <c r="B25" s="1" t="s">
        <v>37</v>
      </c>
      <c r="D25" s="1" t="s">
        <v>31</v>
      </c>
    </row>
    <row r="26" spans="2:4">
      <c r="B26" s="1" t="s">
        <v>38</v>
      </c>
      <c r="D26" s="1" t="s">
        <v>32</v>
      </c>
    </row>
    <row r="27" spans="2:4">
      <c r="B27" s="1" t="s">
        <v>40</v>
      </c>
    </row>
    <row r="28" spans="2:4">
      <c r="B28" s="1" t="s">
        <v>41</v>
      </c>
      <c r="D28" s="1" t="s">
        <v>72</v>
      </c>
    </row>
    <row r="29" spans="2:4">
      <c r="B29" s="1" t="s">
        <v>21</v>
      </c>
    </row>
    <row r="30" spans="2:4">
      <c r="B30" s="1" t="s">
        <v>22</v>
      </c>
    </row>
    <row r="31" spans="2:4">
      <c r="B31" s="1" t="s">
        <v>43</v>
      </c>
    </row>
    <row r="32" spans="2:4">
      <c r="B32" s="1" t="s">
        <v>159</v>
      </c>
    </row>
    <row r="33" spans="2:4">
      <c r="B33" s="1" t="str">
        <f>CONCATENATE( "Total ", B12)</f>
        <v>Total Equalizing Payment</v>
      </c>
      <c r="D33" s="1" t="s">
        <v>76</v>
      </c>
    </row>
    <row r="34" spans="2:4">
      <c r="B34" s="1" t="s">
        <v>61</v>
      </c>
      <c r="D34" s="1" t="s">
        <v>60</v>
      </c>
    </row>
    <row r="35" spans="2:4">
      <c r="B35" s="1" t="s">
        <v>49</v>
      </c>
    </row>
    <row r="36" spans="2:4">
      <c r="B36" s="1" t="s">
        <v>50</v>
      </c>
    </row>
    <row r="37" spans="2:4">
      <c r="B37" s="1" t="s">
        <v>59</v>
      </c>
      <c r="D37" s="1" t="s">
        <v>66</v>
      </c>
    </row>
    <row r="38" spans="2:4">
      <c r="B38" s="1" t="s">
        <v>53</v>
      </c>
    </row>
    <row r="39" spans="2:4">
      <c r="B39" s="1" t="s">
        <v>51</v>
      </c>
    </row>
    <row r="40" spans="2:4">
      <c r="B40" s="1" t="s">
        <v>64</v>
      </c>
    </row>
    <row r="41" spans="2:4">
      <c r="B41" s="1" t="s">
        <v>83</v>
      </c>
    </row>
    <row r="43" spans="2:4" ht="21.75" thickBot="1">
      <c r="B43" s="4" t="s">
        <v>102</v>
      </c>
      <c r="C43" s="299"/>
      <c r="D43" s="7" t="s">
        <v>105</v>
      </c>
    </row>
    <row r="45" spans="2:4">
      <c r="B45" s="1" t="s">
        <v>11</v>
      </c>
      <c r="C45" s="300" t="s">
        <v>29</v>
      </c>
      <c r="D45" s="1" t="str">
        <f ca="1">FmtCtrls!D41</f>
        <v>Petitioner</v>
      </c>
    </row>
    <row r="46" spans="2:4">
      <c r="B46" s="1" t="s">
        <v>0</v>
      </c>
      <c r="C46" s="300" t="s">
        <v>29</v>
      </c>
      <c r="D46" s="1" t="str">
        <f ca="1">FmtCtrls!D42</f>
        <v>Respondent</v>
      </c>
    </row>
    <row r="47" spans="2:4">
      <c r="B47" s="1" t="s">
        <v>20</v>
      </c>
      <c r="D47" s="1" t="s">
        <v>20</v>
      </c>
    </row>
    <row r="48" spans="2:4">
      <c r="B48" s="1" t="str">
        <f>B29</f>
        <v>Petitioner</v>
      </c>
    </row>
    <row r="49" spans="2:4">
      <c r="B49" s="1" t="str">
        <f>B30</f>
        <v>Respondent</v>
      </c>
    </row>
    <row r="51" spans="2:4" ht="21.75" thickBot="1">
      <c r="B51" s="7" t="s">
        <v>103</v>
      </c>
      <c r="C51" s="299"/>
      <c r="D51" s="7" t="s">
        <v>105</v>
      </c>
    </row>
    <row r="53" spans="2:4">
      <c r="B53" s="1" t="str">
        <f>B47</f>
        <v>Joint</v>
      </c>
      <c r="C53" s="300" t="s">
        <v>29</v>
      </c>
      <c r="D53" s="1" t="str">
        <f ca="1">FmtCtrls!D41</f>
        <v>Petitioner</v>
      </c>
    </row>
    <row r="54" spans="2:4">
      <c r="B54" s="1" t="str">
        <f>B29</f>
        <v>Petitioner</v>
      </c>
      <c r="C54" s="300" t="s">
        <v>29</v>
      </c>
      <c r="D54" s="1" t="str">
        <f ca="1">FmtCtrls!D42</f>
        <v>Respondent</v>
      </c>
    </row>
    <row r="55" spans="2:4">
      <c r="B55" s="1" t="str">
        <f>B30</f>
        <v>Respondent</v>
      </c>
      <c r="D55" s="1" t="s">
        <v>20</v>
      </c>
    </row>
    <row r="56" spans="2:4">
      <c r="B56" s="1" t="s">
        <v>81</v>
      </c>
      <c r="D56" s="1" t="s">
        <v>81</v>
      </c>
    </row>
    <row r="58" spans="2:4" ht="21.75" thickBot="1">
      <c r="B58" s="7" t="s">
        <v>104</v>
      </c>
      <c r="C58" s="299"/>
      <c r="D58" s="7"/>
    </row>
    <row r="60" spans="2:4">
      <c r="B60" s="1" t="str">
        <f>B29</f>
        <v>Petitioner</v>
      </c>
    </row>
    <row r="61" spans="2:4">
      <c r="B61" s="1" t="str">
        <f>B30</f>
        <v>Respondent</v>
      </c>
    </row>
    <row r="63" spans="2:4" ht="21.75" thickBot="1">
      <c r="B63" s="7" t="s">
        <v>106</v>
      </c>
      <c r="C63" s="299"/>
      <c r="D63" s="7"/>
    </row>
    <row r="64" spans="2:4">
      <c r="C64" s="306" t="s">
        <v>29</v>
      </c>
      <c r="D64" s="302">
        <v>0</v>
      </c>
    </row>
    <row r="65" spans="2:4">
      <c r="B65" s="1" t="s">
        <v>11</v>
      </c>
      <c r="C65" s="300" t="s">
        <v>29</v>
      </c>
      <c r="D65" s="302">
        <v>1</v>
      </c>
    </row>
    <row r="66" spans="2:4">
      <c r="B66" s="1" t="s">
        <v>0</v>
      </c>
      <c r="C66" s="300" t="s">
        <v>29</v>
      </c>
      <c r="D66" s="302">
        <v>2</v>
      </c>
    </row>
    <row r="67" spans="2:4">
      <c r="B67" s="1" t="s">
        <v>109</v>
      </c>
      <c r="C67" s="300" t="s">
        <v>29</v>
      </c>
      <c r="D67" s="302">
        <v>3</v>
      </c>
    </row>
    <row r="68" spans="2:4">
      <c r="B68" s="1" t="s">
        <v>110</v>
      </c>
      <c r="C68" s="300" t="s">
        <v>29</v>
      </c>
      <c r="D68" s="302">
        <v>4</v>
      </c>
    </row>
    <row r="69" spans="2:4">
      <c r="B69" s="1" t="s">
        <v>111</v>
      </c>
      <c r="C69" s="300" t="s">
        <v>29</v>
      </c>
      <c r="D69" s="302">
        <v>5</v>
      </c>
    </row>
    <row r="70" spans="2:4">
      <c r="B70" s="1" t="s">
        <v>112</v>
      </c>
      <c r="C70" s="300" t="s">
        <v>29</v>
      </c>
      <c r="D70" s="302">
        <v>6</v>
      </c>
    </row>
    <row r="71" spans="2:4">
      <c r="B71" s="1" t="str">
        <f>B29</f>
        <v>Petitioner</v>
      </c>
      <c r="C71" s="300" t="s">
        <v>29</v>
      </c>
      <c r="D71" s="302">
        <v>7</v>
      </c>
    </row>
    <row r="72" spans="2:4">
      <c r="B72" s="1" t="str">
        <f>B30</f>
        <v>Respondent</v>
      </c>
      <c r="C72" s="300" t="s">
        <v>29</v>
      </c>
      <c r="D72" s="302">
        <v>8</v>
      </c>
    </row>
    <row r="73" spans="2:4">
      <c r="C73" s="300" t="s">
        <v>63</v>
      </c>
    </row>
    <row r="74" spans="2:4">
      <c r="C74" s="300" t="s">
        <v>63</v>
      </c>
    </row>
    <row r="76" spans="2:4">
      <c r="B76" s="1" t="s">
        <v>115</v>
      </c>
      <c r="D76" s="1" t="s">
        <v>116</v>
      </c>
    </row>
    <row r="77" spans="2:4">
      <c r="B77" s="229" t="s">
        <v>160</v>
      </c>
    </row>
    <row r="78" spans="2:4">
      <c r="B78" s="1" t="s">
        <v>171</v>
      </c>
    </row>
    <row r="79" spans="2:4">
      <c r="B79" s="229" t="s">
        <v>31</v>
      </c>
    </row>
    <row r="80" spans="2:4">
      <c r="B80" s="1" t="s">
        <v>32</v>
      </c>
    </row>
    <row r="81" spans="2:2">
      <c r="B81" s="229"/>
    </row>
    <row r="82" spans="2:2">
      <c r="B82" s="229"/>
    </row>
  </sheetData>
  <sheetProtection algorithmName="SHA-512" hashValue="UMjVuFafNhe52dxX0+duaEeaWXHFsQcqOMFXEOgnB0QGF4hFLew62yoRk83fihgov+3Y2VpRvheOW5+cSLfYfw==" saltValue="19C0V6JQKGjRYGO50hM/rQ==" spinCount="100000" sheet="1" objects="1" scenarios="1" insertHyperlinks="0" selectLockedCell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03"/>
  <dimension ref="B2:H70"/>
  <sheetViews>
    <sheetView topLeftCell="A10" zoomScale="90" zoomScaleNormal="90" workbookViewId="0">
      <selection activeCell="C24" sqref="C24"/>
    </sheetView>
  </sheetViews>
  <sheetFormatPr defaultColWidth="11" defaultRowHeight="21"/>
  <cols>
    <col min="1" max="1" width="4.90625" customWidth="1"/>
    <col min="2" max="2" width="27" style="1" bestFit="1" customWidth="1"/>
    <col min="3" max="3" width="11.90625" style="296" bestFit="1" customWidth="1"/>
    <col min="4" max="4" width="13.453125" style="39" customWidth="1"/>
  </cols>
  <sheetData>
    <row r="2" spans="2:4" ht="21.75" thickBot="1">
      <c r="B2" s="7" t="s">
        <v>80</v>
      </c>
      <c r="C2" s="295"/>
      <c r="D2" s="298"/>
    </row>
    <row r="3" spans="2:4">
      <c r="B3" s="1" t="s">
        <v>138</v>
      </c>
      <c r="C3" s="296" t="b">
        <v>1</v>
      </c>
    </row>
    <row r="4" spans="2:4">
      <c r="B4" s="1" t="s">
        <v>139</v>
      </c>
      <c r="C4" s="296" t="b">
        <v>1</v>
      </c>
    </row>
    <row r="5" spans="2:4">
      <c r="B5" s="1" t="s">
        <v>140</v>
      </c>
      <c r="C5" s="296" t="b">
        <v>1</v>
      </c>
    </row>
    <row r="6" spans="2:4">
      <c r="B6" s="1" t="s">
        <v>77</v>
      </c>
      <c r="C6" s="296" t="b">
        <v>0</v>
      </c>
    </row>
    <row r="7" spans="2:4">
      <c r="B7" s="1" t="s">
        <v>78</v>
      </c>
      <c r="C7" s="296" t="b">
        <v>1</v>
      </c>
    </row>
    <row r="8" spans="2:4">
      <c r="B8" s="1" t="s">
        <v>141</v>
      </c>
      <c r="C8" s="296" t="b">
        <v>0</v>
      </c>
    </row>
    <row r="9" spans="2:4">
      <c r="B9" s="1" t="s">
        <v>126</v>
      </c>
      <c r="C9" s="296" t="b">
        <v>0</v>
      </c>
    </row>
    <row r="10" spans="2:4">
      <c r="B10" s="1" t="s">
        <v>127</v>
      </c>
      <c r="C10" s="296">
        <v>1</v>
      </c>
    </row>
    <row r="11" spans="2:4">
      <c r="B11" s="1" t="s">
        <v>142</v>
      </c>
      <c r="C11" s="296" t="b">
        <v>0</v>
      </c>
    </row>
    <row r="12" spans="2:4">
      <c r="B12" s="1" t="s">
        <v>79</v>
      </c>
      <c r="C12" s="296" t="b">
        <v>0</v>
      </c>
    </row>
    <row r="13" spans="2:4">
      <c r="B13" s="1" t="s">
        <v>124</v>
      </c>
      <c r="C13" s="296" t="b">
        <v>0</v>
      </c>
    </row>
    <row r="14" spans="2:4">
      <c r="B14" s="1" t="s">
        <v>125</v>
      </c>
      <c r="C14" s="296" t="b">
        <v>0</v>
      </c>
    </row>
    <row r="15" spans="2:4">
      <c r="B15" s="1" t="s">
        <v>128</v>
      </c>
      <c r="C15" s="296" t="b">
        <v>0</v>
      </c>
    </row>
    <row r="16" spans="2:4">
      <c r="B16" s="1" t="s">
        <v>129</v>
      </c>
      <c r="C16" s="296" t="b">
        <v>0</v>
      </c>
    </row>
    <row r="17" spans="2:8">
      <c r="B17" s="1" t="s">
        <v>93</v>
      </c>
      <c r="C17" s="296">
        <v>1</v>
      </c>
    </row>
    <row r="18" spans="2:8">
      <c r="B18" s="1" t="s">
        <v>95</v>
      </c>
      <c r="C18" s="296">
        <v>1</v>
      </c>
    </row>
    <row r="19" spans="2:8">
      <c r="B19" s="1" t="s">
        <v>143</v>
      </c>
      <c r="C19" s="296">
        <v>1</v>
      </c>
    </row>
    <row r="20" spans="2:8">
      <c r="B20" s="1" t="s">
        <v>130</v>
      </c>
      <c r="C20" s="296" t="b">
        <v>0</v>
      </c>
    </row>
    <row r="21" spans="2:8">
      <c r="B21" s="1" t="s">
        <v>131</v>
      </c>
      <c r="C21" s="296" t="b">
        <v>0</v>
      </c>
    </row>
    <row r="22" spans="2:8">
      <c r="B22" s="1" t="s">
        <v>132</v>
      </c>
      <c r="C22" s="296" t="b">
        <v>0</v>
      </c>
    </row>
    <row r="23" spans="2:8">
      <c r="B23" s="1" t="s">
        <v>85</v>
      </c>
      <c r="C23" s="296" t="b">
        <v>1</v>
      </c>
    </row>
    <row r="24" spans="2:8">
      <c r="B24" s="1" t="s">
        <v>133</v>
      </c>
      <c r="C24" s="296">
        <v>1</v>
      </c>
    </row>
    <row r="25" spans="2:8">
      <c r="B25" s="1" t="s">
        <v>134</v>
      </c>
      <c r="C25" s="296" t="b">
        <v>1</v>
      </c>
    </row>
    <row r="26" spans="2:8">
      <c r="B26" s="1" t="s">
        <v>88</v>
      </c>
      <c r="C26" s="296">
        <v>1</v>
      </c>
    </row>
    <row r="27" spans="2:8">
      <c r="B27" s="1" t="s">
        <v>90</v>
      </c>
      <c r="C27" s="296" t="b">
        <v>0</v>
      </c>
    </row>
    <row r="28" spans="2:8">
      <c r="B28" s="1" t="s">
        <v>91</v>
      </c>
      <c r="C28" s="296" t="b">
        <v>0</v>
      </c>
    </row>
    <row r="29" spans="2:8">
      <c r="B29" s="1" t="s">
        <v>94</v>
      </c>
      <c r="C29" s="296" t="b">
        <v>0</v>
      </c>
    </row>
    <row r="30" spans="2:8">
      <c r="B30" s="1" t="s">
        <v>144</v>
      </c>
      <c r="C30" s="296">
        <v>1</v>
      </c>
    </row>
    <row r="31" spans="2:8">
      <c r="B31" s="1" t="s">
        <v>147</v>
      </c>
      <c r="C31" s="296">
        <v>1</v>
      </c>
    </row>
    <row r="32" spans="2:8">
      <c r="B32" s="1" t="s">
        <v>96</v>
      </c>
      <c r="C32" s="296">
        <v>-1</v>
      </c>
      <c r="D32" s="39">
        <v>-1</v>
      </c>
      <c r="E32" s="39">
        <v>-1</v>
      </c>
      <c r="F32" s="39">
        <v>-1</v>
      </c>
      <c r="G32" s="39">
        <v>-1</v>
      </c>
      <c r="H32" s="39">
        <v>-1</v>
      </c>
    </row>
    <row r="33" spans="2:8">
      <c r="B33" s="1" t="s">
        <v>97</v>
      </c>
      <c r="C33" s="296">
        <v>-1</v>
      </c>
      <c r="D33" s="39">
        <v>-1</v>
      </c>
      <c r="E33" s="39">
        <v>-1</v>
      </c>
      <c r="F33" s="39">
        <v>-1</v>
      </c>
      <c r="G33" s="39">
        <v>-1</v>
      </c>
      <c r="H33" s="39">
        <v>-1</v>
      </c>
    </row>
    <row r="34" spans="2:8">
      <c r="B34" s="1" t="s">
        <v>117</v>
      </c>
      <c r="C34" s="296">
        <v>1</v>
      </c>
    </row>
    <row r="35" spans="2:8">
      <c r="B35" s="1" t="s">
        <v>135</v>
      </c>
      <c r="C35" s="292">
        <v>1</v>
      </c>
    </row>
    <row r="36" spans="2:8">
      <c r="B36" s="1" t="s">
        <v>136</v>
      </c>
      <c r="C36" s="275" t="s">
        <v>92</v>
      </c>
    </row>
    <row r="37" spans="2:8">
      <c r="B37" s="1" t="s">
        <v>169</v>
      </c>
      <c r="C37" s="415" t="s">
        <v>170</v>
      </c>
      <c r="D37" s="301"/>
    </row>
    <row r="38" spans="2:8">
      <c r="B38" s="1" t="s">
        <v>137</v>
      </c>
      <c r="C38" s="296" t="b">
        <v>1</v>
      </c>
      <c r="D38" s="301"/>
    </row>
    <row r="39" spans="2:8" ht="42">
      <c r="B39" s="15" t="s">
        <v>114</v>
      </c>
      <c r="C39" s="296">
        <v>0</v>
      </c>
      <c r="D39" s="296">
        <v>0</v>
      </c>
    </row>
    <row r="41" spans="2:8">
      <c r="B41" s="1" t="str">
        <f>Literals!B29</f>
        <v>Petitioner</v>
      </c>
      <c r="C41" s="296">
        <v>7</v>
      </c>
      <c r="D41" s="414" t="str">
        <f ca="1">OFFSET(Literals!B64,FmtCtrls!C41,0,1,1)</f>
        <v>Petitioner</v>
      </c>
    </row>
    <row r="42" spans="2:8">
      <c r="B42" s="1" t="str">
        <f>Literals!B30</f>
        <v>Respondent</v>
      </c>
      <c r="C42" s="296">
        <v>8</v>
      </c>
      <c r="D42" s="39" t="str">
        <f ca="1">OFFSET(Literals!B64,FmtCtrls!C42,0,1,1)</f>
        <v>Respondent</v>
      </c>
    </row>
    <row r="43" spans="2:8">
      <c r="B43" s="1" t="s">
        <v>83</v>
      </c>
      <c r="C43" s="296">
        <v>3</v>
      </c>
      <c r="D43" s="39" t="str">
        <f>IF('Case Style'!K22&lt;&gt;" ","Joint",'Case Style'!K22)</f>
        <v>Joint</v>
      </c>
    </row>
    <row r="46" spans="2:8">
      <c r="B46" s="1" t="s">
        <v>145</v>
      </c>
      <c r="C46" s="296" t="b">
        <v>0</v>
      </c>
    </row>
    <row r="47" spans="2:8">
      <c r="B47" s="1" t="s">
        <v>146</v>
      </c>
      <c r="C47" s="296" t="b">
        <v>1</v>
      </c>
    </row>
    <row r="49" spans="2:3">
      <c r="B49" s="1" t="s">
        <v>150</v>
      </c>
      <c r="C49" s="296">
        <v>2</v>
      </c>
    </row>
    <row r="50" spans="2:3">
      <c r="B50" s="1" t="s">
        <v>151</v>
      </c>
      <c r="C50" s="296">
        <v>1</v>
      </c>
    </row>
    <row r="51" spans="2:3">
      <c r="B51" s="1" t="s">
        <v>152</v>
      </c>
      <c r="C51" s="296" t="b">
        <v>1</v>
      </c>
    </row>
    <row r="52" spans="2:3">
      <c r="B52" s="1" t="s">
        <v>157</v>
      </c>
      <c r="C52" s="296" t="b">
        <v>1</v>
      </c>
    </row>
    <row r="53" spans="2:3">
      <c r="B53" s="1" t="s">
        <v>153</v>
      </c>
      <c r="C53" s="296" t="b">
        <v>1</v>
      </c>
    </row>
    <row r="54" spans="2:3">
      <c r="B54" s="1" t="s">
        <v>158</v>
      </c>
      <c r="C54" s="296" t="b">
        <v>1</v>
      </c>
    </row>
    <row r="55" spans="2:3">
      <c r="B55" s="1" t="s">
        <v>176</v>
      </c>
      <c r="C55" s="296" t="b">
        <v>1</v>
      </c>
    </row>
    <row r="56" spans="2:3">
      <c r="B56" s="1" t="s">
        <v>180</v>
      </c>
      <c r="C56" s="296" t="b">
        <v>1</v>
      </c>
    </row>
    <row r="57" spans="2:3">
      <c r="B57" s="1" t="s">
        <v>154</v>
      </c>
      <c r="C57" s="296" t="b">
        <v>0</v>
      </c>
    </row>
    <row r="58" spans="2:3">
      <c r="B58" s="1" t="s">
        <v>155</v>
      </c>
      <c r="C58" s="296" t="b">
        <v>0</v>
      </c>
    </row>
    <row r="59" spans="2:3">
      <c r="B59" s="1" t="s">
        <v>179</v>
      </c>
      <c r="C59" s="296" t="b">
        <v>0</v>
      </c>
    </row>
    <row r="60" spans="2:3">
      <c r="B60" s="1" t="s">
        <v>178</v>
      </c>
      <c r="C60" s="296" t="b">
        <v>1</v>
      </c>
    </row>
    <row r="62" spans="2:3">
      <c r="B62" s="1" t="s">
        <v>161</v>
      </c>
      <c r="C62" s="296" t="b">
        <v>1</v>
      </c>
    </row>
    <row r="63" spans="2:3">
      <c r="B63" s="1" t="s">
        <v>162</v>
      </c>
      <c r="C63" s="296" t="b">
        <v>1</v>
      </c>
    </row>
    <row r="64" spans="2:3">
      <c r="B64" s="1" t="s">
        <v>163</v>
      </c>
      <c r="C64" s="296" t="b">
        <v>1</v>
      </c>
    </row>
    <row r="65" spans="2:3">
      <c r="B65" s="1" t="s">
        <v>166</v>
      </c>
      <c r="C65" s="296" t="b">
        <v>0</v>
      </c>
    </row>
    <row r="68" spans="2:3">
      <c r="B68" s="1" t="s">
        <v>172</v>
      </c>
      <c r="C68" s="296" t="b">
        <v>1</v>
      </c>
    </row>
    <row r="69" spans="2:3">
      <c r="B69" s="1" t="s">
        <v>173</v>
      </c>
      <c r="C69" s="296" t="b">
        <v>1</v>
      </c>
    </row>
    <row r="70" spans="2:3">
      <c r="B70" s="1" t="s">
        <v>174</v>
      </c>
      <c r="C70" s="296" t="b">
        <v>1</v>
      </c>
    </row>
  </sheetData>
  <sheetProtection algorithmName="SHA-512" hashValue="xw82mJKNhusn8B7r6JDrqZ9OxKvzY/wvWqFRbKFo9TxttQjKLmiL9g8EoUqD3GjU1T4ufVI9wL9hiQRAk2oohA==" saltValue="YQpx1C2I72Le9JhUzlSuLg==" spinCount="100000" sheet="1" objects="1" scenarios="1" insertHyperlinks="0"/>
  <dataValidations count="1">
    <dataValidation allowBlank="1" showErrorMessage="1" promptTitle=" Enter" prompt="Asset description" sqref="C37" xr:uid="{00000000-0002-0000-0E00-000000000000}"/>
  </dataValidations>
  <hyperlinks>
    <hyperlink ref="C36" location="Internals!N28" display="a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"/>
  <dimension ref="A1"/>
  <sheetViews>
    <sheetView workbookViewId="0">
      <selection activeCell="G10" sqref="G10"/>
    </sheetView>
  </sheetViews>
  <sheetFormatPr defaultColWidth="11" defaultRowHeight="21"/>
  <sheetData/>
  <sheetProtection algorithmName="SHA-512" hashValue="Al9OY8t5gbjO2Tm6i2Du7i9l08WFO1W/lRquKKPWNMr8XUm0lF8avOcwHWmzOHtlw43sNxIgfXYBNZ08KRw69w==" saltValue="ZcPkFLvd/kZsJgEbd/+1qQ==" spinCount="100000" sheet="1" objects="1" scenarios="1" insertHyperlink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1">
    <pageSetUpPr fitToPage="1"/>
  </sheetPr>
  <dimension ref="A1:V26"/>
  <sheetViews>
    <sheetView showGridLines="0" showRowColHeaders="0" tabSelected="1" zoomScale="90" zoomScaleNormal="90" workbookViewId="0"/>
  </sheetViews>
  <sheetFormatPr defaultColWidth="10.6328125" defaultRowHeight="21"/>
  <cols>
    <col min="1" max="1" width="7.6328125" style="39" customWidth="1"/>
    <col min="2" max="4" width="0.36328125" style="1" customWidth="1"/>
    <col min="5" max="5" width="20.6328125" style="15" customWidth="1"/>
    <col min="6" max="8" width="0.36328125" style="1" customWidth="1"/>
    <col min="9" max="9" width="4.6328125" style="1" customWidth="1"/>
    <col min="10" max="10" width="26.08984375" style="37" customWidth="1"/>
    <col min="11" max="11" width="10.6328125" style="1" customWidth="1"/>
    <col min="12" max="12" width="23.08984375" style="1" customWidth="1"/>
    <col min="13" max="13" width="10.6328125" style="1" customWidth="1"/>
    <col min="14" max="14" width="13.453125" style="1" customWidth="1"/>
    <col min="15" max="16384" width="10.6328125" style="1"/>
  </cols>
  <sheetData>
    <row r="1" spans="1:17" ht="9.9499999999999993" customHeight="1"/>
    <row r="2" spans="1:17" ht="30" customHeight="1"/>
    <row r="3" spans="1:17" ht="3" customHeight="1">
      <c r="B3" s="69"/>
      <c r="C3" s="70"/>
      <c r="D3" s="70"/>
      <c r="E3" s="71"/>
      <c r="F3" s="70"/>
      <c r="G3" s="70"/>
      <c r="H3" s="72"/>
    </row>
    <row r="4" spans="1:17" ht="3" customHeight="1">
      <c r="B4" s="73"/>
      <c r="C4" s="74"/>
      <c r="D4" s="74"/>
      <c r="E4" s="75"/>
      <c r="F4" s="74"/>
      <c r="G4" s="74"/>
      <c r="H4" s="76"/>
    </row>
    <row r="5" spans="1:17" ht="3" customHeight="1">
      <c r="B5" s="73"/>
      <c r="C5" s="74"/>
      <c r="D5" s="74"/>
      <c r="E5" s="75"/>
      <c r="F5" s="74"/>
      <c r="G5" s="74"/>
      <c r="H5" s="76"/>
    </row>
    <row r="6" spans="1:17" s="14" customFormat="1" ht="24" customHeight="1">
      <c r="A6" s="40"/>
      <c r="B6" s="77"/>
      <c r="C6" s="78"/>
      <c r="D6" s="78"/>
      <c r="E6" s="79"/>
      <c r="F6" s="78"/>
      <c r="G6" s="78"/>
      <c r="H6" s="80"/>
      <c r="J6" s="38"/>
    </row>
    <row r="7" spans="1:17" s="13" customFormat="1" ht="90" customHeight="1">
      <c r="A7" s="41"/>
      <c r="B7" s="81"/>
      <c r="C7" s="79"/>
      <c r="D7" s="79"/>
      <c r="E7" s="82"/>
      <c r="F7" s="79"/>
      <c r="G7" s="79"/>
      <c r="H7" s="83"/>
      <c r="J7" s="535" t="str">
        <f>CONCATENATE( Literals!B76,"  ", Literals!B32)</f>
        <v>Welcome to the Equitable Distribution Spreadsheet  v36</v>
      </c>
      <c r="K7" s="536"/>
      <c r="L7" s="536"/>
      <c r="M7" s="536"/>
      <c r="N7" s="536"/>
      <c r="O7" s="529"/>
      <c r="P7" s="529"/>
      <c r="Q7" s="529"/>
    </row>
    <row r="8" spans="1:17" ht="62.1" customHeight="1">
      <c r="B8" s="73"/>
      <c r="C8" s="74"/>
      <c r="D8" s="74"/>
      <c r="E8" s="74"/>
      <c r="F8" s="74"/>
      <c r="G8" s="74"/>
      <c r="H8" s="76"/>
    </row>
    <row r="9" spans="1:17" ht="65.099999999999994" customHeight="1">
      <c r="B9" s="73"/>
      <c r="C9" s="74"/>
      <c r="D9" s="74"/>
      <c r="E9" s="74"/>
      <c r="F9" s="74"/>
      <c r="G9" s="74"/>
      <c r="H9" s="76"/>
      <c r="J9" s="66" t="s">
        <v>87</v>
      </c>
    </row>
    <row r="10" spans="1:17" ht="26.25">
      <c r="B10" s="73"/>
      <c r="C10" s="74"/>
      <c r="D10" s="74"/>
      <c r="E10" s="74"/>
      <c r="F10" s="74"/>
      <c r="G10" s="74"/>
      <c r="H10" s="76"/>
      <c r="J10" s="42"/>
    </row>
    <row r="11" spans="1:17" ht="65.099999999999994" customHeight="1">
      <c r="B11" s="73"/>
      <c r="C11" s="74"/>
      <c r="D11" s="74"/>
      <c r="E11" s="74"/>
      <c r="F11" s="74"/>
      <c r="G11" s="74"/>
      <c r="H11" s="76"/>
      <c r="J11" s="43" t="s">
        <v>82</v>
      </c>
    </row>
    <row r="12" spans="1:17" ht="26.25">
      <c r="B12" s="73"/>
      <c r="C12" s="74"/>
      <c r="D12" s="74"/>
      <c r="E12" s="74"/>
      <c r="F12" s="74"/>
      <c r="G12" s="74"/>
      <c r="H12" s="76"/>
      <c r="J12" s="42"/>
    </row>
    <row r="13" spans="1:17" ht="65.099999999999994" customHeight="1">
      <c r="B13" s="73"/>
      <c r="C13" s="74"/>
      <c r="D13" s="74"/>
      <c r="E13" s="84"/>
      <c r="F13" s="74"/>
      <c r="G13" s="74"/>
      <c r="H13" s="76"/>
      <c r="J13" s="533" t="s">
        <v>68</v>
      </c>
      <c r="K13" s="534"/>
    </row>
    <row r="14" spans="1:17" ht="26.25">
      <c r="B14" s="73"/>
      <c r="C14" s="74"/>
      <c r="D14" s="74"/>
      <c r="E14" s="74"/>
      <c r="F14" s="74"/>
      <c r="G14" s="74"/>
      <c r="H14" s="76"/>
      <c r="J14" s="42"/>
    </row>
    <row r="15" spans="1:17" ht="65.099999999999994" customHeight="1">
      <c r="B15" s="73"/>
      <c r="C15" s="74"/>
      <c r="D15" s="74"/>
      <c r="E15" s="84"/>
      <c r="F15" s="74"/>
      <c r="G15" s="74"/>
      <c r="H15" s="76"/>
      <c r="J15" s="66" t="s">
        <v>69</v>
      </c>
    </row>
    <row r="16" spans="1:17" ht="26.25">
      <c r="B16" s="73"/>
      <c r="C16" s="74"/>
      <c r="D16" s="74"/>
      <c r="E16" s="74"/>
      <c r="F16" s="74"/>
      <c r="G16" s="74"/>
      <c r="H16" s="76"/>
      <c r="J16" s="42"/>
    </row>
    <row r="17" spans="2:22" ht="65.099999999999994" customHeight="1">
      <c r="B17" s="73"/>
      <c r="C17" s="74"/>
      <c r="D17" s="74"/>
      <c r="E17" s="84"/>
      <c r="F17" s="74"/>
      <c r="G17" s="74"/>
      <c r="H17" s="76"/>
      <c r="J17" s="66" t="s">
        <v>67</v>
      </c>
    </row>
    <row r="18" spans="2:22" ht="26.1" customHeight="1">
      <c r="B18" s="73"/>
      <c r="C18" s="74"/>
      <c r="D18" s="74"/>
      <c r="E18" s="74"/>
      <c r="F18" s="74"/>
      <c r="G18" s="74"/>
      <c r="H18" s="76"/>
    </row>
    <row r="19" spans="2:22" ht="65.099999999999994" customHeight="1">
      <c r="B19" s="85"/>
      <c r="C19" s="68"/>
      <c r="D19" s="68"/>
      <c r="E19" s="75"/>
      <c r="F19" s="74"/>
      <c r="G19" s="74"/>
      <c r="H19" s="76"/>
      <c r="J19" s="67" t="s">
        <v>70</v>
      </c>
    </row>
    <row r="20" spans="2:22" ht="26.25">
      <c r="B20" s="73"/>
      <c r="C20" s="74"/>
      <c r="D20" s="74"/>
      <c r="E20" s="74"/>
      <c r="F20" s="74"/>
      <c r="G20" s="74"/>
      <c r="H20" s="76"/>
      <c r="J20" s="42"/>
    </row>
    <row r="21" spans="2:22" ht="21" customHeight="1">
      <c r="B21" s="73"/>
      <c r="C21" s="74"/>
      <c r="D21" s="74"/>
      <c r="E21" s="74"/>
      <c r="F21" s="74"/>
      <c r="G21" s="74"/>
      <c r="H21" s="76"/>
      <c r="J21" s="1"/>
    </row>
    <row r="22" spans="2:22" ht="26.1" customHeight="1">
      <c r="B22" s="73"/>
      <c r="C22" s="74"/>
      <c r="D22" s="74"/>
      <c r="E22" s="74"/>
      <c r="F22" s="74"/>
      <c r="G22" s="74"/>
      <c r="H22" s="76"/>
      <c r="J22" s="47" t="str">
        <f>Literals!B14</f>
        <v>• eQuit v36  © 2019  Diana M. Tennis</v>
      </c>
      <c r="O22" s="44"/>
      <c r="P22" s="44"/>
      <c r="Q22" s="44"/>
      <c r="R22" s="45"/>
      <c r="S22" s="46"/>
      <c r="T22" s="46"/>
      <c r="U22" s="46"/>
      <c r="V22" s="46"/>
    </row>
    <row r="23" spans="2:22" ht="3" customHeight="1">
      <c r="B23" s="73"/>
      <c r="C23" s="74"/>
      <c r="D23" s="74"/>
      <c r="E23" s="75"/>
      <c r="F23" s="74"/>
      <c r="G23" s="74"/>
      <c r="H23" s="76"/>
    </row>
    <row r="24" spans="2:22" ht="3" customHeight="1">
      <c r="B24" s="73"/>
      <c r="C24" s="74"/>
      <c r="D24" s="74"/>
      <c r="E24" s="75"/>
      <c r="F24" s="74"/>
      <c r="G24" s="74"/>
      <c r="H24" s="76"/>
    </row>
    <row r="25" spans="2:22" ht="3" customHeight="1">
      <c r="B25" s="86"/>
      <c r="C25" s="87"/>
      <c r="D25" s="87"/>
      <c r="E25" s="88"/>
      <c r="F25" s="87"/>
      <c r="G25" s="87"/>
      <c r="H25" s="89"/>
    </row>
    <row r="26" spans="2:22">
      <c r="J26" s="44"/>
    </row>
  </sheetData>
  <sheetProtection algorithmName="SHA-512" hashValue="HCIlK6KljkpxADuic1KehvDJNKYIuh+VRbjhSiJu0KFBnRMvsuEebyR6QasibgFmPeP4LAKbf7NZnfa4Pv3SVw==" saltValue="67LHNHeV1svYkz3hvkJMgg==" spinCount="100000" sheet="1" objects="1" scenarios="1" selectLockedCells="1"/>
  <mergeCells count="2">
    <mergeCell ref="J13:K13"/>
    <mergeCell ref="J7:Q7"/>
  </mergeCells>
  <dataValidations count="1">
    <dataValidation allowBlank="1" showErrorMessage="1" sqref="A24:I24 A1:I2 O1:P2 I23:I24 O3:P3 J1:N1 A22:I22 A3:I18 A25:I26 O25:P26 A20:I20 A19:I19 O8:P24 A23:I23 J26:N26 A21:I21 A28:P1048576 O27:P27 A27 O22:R22 O4:P6 R1:XFD1048576 Q1:Q6 Q8:Q1048576" xr:uid="{00000000-0002-0000-0100-000000000000}"/>
  </dataValidations>
  <hyperlinks>
    <hyperlink ref="J13" r:id="rId1" tooltip="Orange County 9th Circuit Court" xr:uid="{00000000-0004-0000-0100-000000000000}"/>
    <hyperlink ref="J15" r:id="rId2" tooltip="Click once to follow link" xr:uid="{00000000-0004-0000-0100-000001000000}"/>
    <hyperlink ref="J11" location="Assets!A1" tooltip="Click once to follow link" display="Let's get started …" xr:uid="{00000000-0004-0000-0100-000002000000}"/>
    <hyperlink ref="J13:K13" r:id="rId3" tooltip="Click once to follow link" display="Download the User's Guide …" xr:uid="{00000000-0004-0000-0100-000003000000}"/>
    <hyperlink ref="J17" r:id="rId4" tooltip="Click once to follow link" xr:uid="{00000000-0004-0000-0100-000004000000}"/>
    <hyperlink ref="J19" r:id="rId5" tooltip="Click once to follow link" display="Ninth Judicial Circiut Court …" xr:uid="{00000000-0004-0000-0100-000005000000}"/>
    <hyperlink ref="J9" r:id="rId6" tooltip="Click once to follow" display="Before you begin …" xr:uid="{00000000-0004-0000-0100-000006000000}"/>
  </hyperlinks>
  <pageMargins left="0.25" right="0.25" top="0" bottom="0.25" header="0" footer="0"/>
  <pageSetup scale="62" fitToHeight="100" orientation="landscape" cellComments="atEnd" horizontalDpi="0" verticalDpi="0"/>
  <colBreaks count="1" manualBreakCount="1">
    <brk id="9" max="1048575" man="1"/>
  </colBreaks>
  <drawing r:id="rId7"/>
  <picture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2">
    <pageSetUpPr fitToPage="1"/>
  </sheetPr>
  <dimension ref="A1:V39"/>
  <sheetViews>
    <sheetView showGridLines="0" showRowColHeaders="0" zoomScale="90" zoomScaleNormal="90" workbookViewId="0">
      <selection activeCell="K10" sqref="K10:S10"/>
    </sheetView>
  </sheetViews>
  <sheetFormatPr defaultColWidth="10.6328125" defaultRowHeight="21"/>
  <cols>
    <col min="1" max="1" width="7.6328125" style="39" customWidth="1"/>
    <col min="2" max="4" width="0.36328125" style="1" customWidth="1"/>
    <col min="5" max="5" width="20.6328125" style="15" customWidth="1"/>
    <col min="6" max="8" width="0.36328125" style="1" customWidth="1"/>
    <col min="9" max="9" width="4.6328125" style="1" customWidth="1"/>
    <col min="10" max="10" width="18.6328125" style="37" customWidth="1"/>
    <col min="11" max="12" width="14.6328125" style="1" customWidth="1"/>
    <col min="13" max="13" width="10.6328125" style="1" customWidth="1"/>
    <col min="14" max="14" width="13.453125" style="1" customWidth="1"/>
    <col min="15" max="16384" width="10.6328125" style="1"/>
  </cols>
  <sheetData>
    <row r="1" spans="1:19" ht="9.9499999999999993" customHeight="1"/>
    <row r="2" spans="1:19" ht="30" customHeight="1"/>
    <row r="3" spans="1:19" ht="3" customHeight="1">
      <c r="B3" s="69"/>
      <c r="C3" s="70"/>
      <c r="D3" s="70"/>
      <c r="E3" s="71"/>
      <c r="F3" s="70"/>
      <c r="G3" s="70"/>
      <c r="H3" s="72"/>
    </row>
    <row r="4" spans="1:19" ht="3" customHeight="1">
      <c r="B4" s="73"/>
      <c r="C4" s="74"/>
      <c r="D4" s="74"/>
      <c r="E4" s="75"/>
      <c r="F4" s="74"/>
      <c r="G4" s="74"/>
      <c r="H4" s="76"/>
    </row>
    <row r="5" spans="1:19" ht="3" customHeight="1">
      <c r="B5" s="73"/>
      <c r="C5" s="74"/>
      <c r="D5" s="74"/>
      <c r="E5" s="75"/>
      <c r="F5" s="74"/>
      <c r="G5" s="74"/>
      <c r="H5" s="76"/>
    </row>
    <row r="6" spans="1:19" s="14" customFormat="1" ht="24" customHeight="1">
      <c r="A6" s="40"/>
      <c r="B6" s="77"/>
      <c r="C6" s="78"/>
      <c r="D6" s="78"/>
      <c r="E6" s="79"/>
      <c r="F6" s="78"/>
      <c r="G6" s="78"/>
      <c r="H6" s="80"/>
      <c r="J6" s="38"/>
    </row>
    <row r="7" spans="1:19" s="13" customFormat="1" ht="90" customHeight="1">
      <c r="A7" s="41"/>
      <c r="B7" s="81"/>
      <c r="C7" s="79"/>
      <c r="D7" s="79"/>
      <c r="E7" s="82"/>
      <c r="F7" s="79"/>
      <c r="G7" s="79"/>
      <c r="H7" s="83"/>
      <c r="J7" s="535" t="str">
        <f>CONCATENATE( Literals!D76,"  ", Literals!B32)</f>
        <v>Equitable Distribution Spreadsheet  v36</v>
      </c>
      <c r="K7" s="536"/>
      <c r="L7" s="536"/>
      <c r="M7" s="536"/>
      <c r="N7" s="536"/>
      <c r="O7" s="529"/>
      <c r="P7" s="529"/>
      <c r="Q7" s="529"/>
    </row>
    <row r="8" spans="1:19" ht="62.1" customHeight="1">
      <c r="B8" s="73"/>
      <c r="C8" s="74"/>
      <c r="D8" s="74"/>
      <c r="E8" s="74"/>
      <c r="F8" s="74"/>
      <c r="G8" s="74"/>
      <c r="H8" s="76"/>
    </row>
    <row r="9" spans="1:19" ht="9.9499999999999993" customHeight="1">
      <c r="B9" s="73"/>
      <c r="C9" s="74"/>
      <c r="D9" s="74"/>
      <c r="E9" s="74"/>
      <c r="F9" s="74"/>
      <c r="G9" s="74"/>
      <c r="H9" s="76"/>
      <c r="J9" s="304"/>
    </row>
    <row r="10" spans="1:19" ht="36" customHeight="1">
      <c r="B10" s="73"/>
      <c r="C10" s="74"/>
      <c r="D10" s="74"/>
      <c r="E10" s="74"/>
      <c r="F10" s="74"/>
      <c r="G10" s="74"/>
      <c r="H10" s="76"/>
      <c r="J10" s="322" t="str">
        <f>Literals!B9</f>
        <v>Case Style</v>
      </c>
      <c r="K10" s="539"/>
      <c r="L10" s="540"/>
      <c r="M10" s="540"/>
      <c r="N10" s="540"/>
      <c r="O10" s="540"/>
      <c r="P10" s="540"/>
      <c r="Q10" s="540"/>
      <c r="R10" s="540"/>
      <c r="S10" s="541"/>
    </row>
    <row r="11" spans="1:19" ht="9.9499999999999993" customHeight="1">
      <c r="B11" s="73"/>
      <c r="C11" s="74"/>
      <c r="D11" s="74"/>
      <c r="E11" s="74"/>
      <c r="F11" s="74"/>
      <c r="G11" s="74"/>
      <c r="H11" s="76"/>
      <c r="J11" s="304"/>
    </row>
    <row r="12" spans="1:19" ht="26.1" customHeight="1">
      <c r="B12" s="73"/>
      <c r="C12" s="74"/>
      <c r="D12" s="74"/>
      <c r="E12" s="74"/>
      <c r="F12" s="74"/>
      <c r="G12" s="74"/>
      <c r="H12" s="76"/>
      <c r="J12" s="323" t="str">
        <f>Literals!D9</f>
        <v>Case Number</v>
      </c>
      <c r="K12" s="537"/>
      <c r="L12" s="538"/>
    </row>
    <row r="13" spans="1:19" ht="24.95" customHeight="1">
      <c r="B13" s="73"/>
      <c r="C13" s="74"/>
      <c r="D13" s="74"/>
      <c r="E13" s="74"/>
      <c r="F13" s="74"/>
      <c r="G13" s="74"/>
      <c r="H13" s="76"/>
      <c r="J13" s="42"/>
    </row>
    <row r="14" spans="1:19" ht="26.1" customHeight="1">
      <c r="B14" s="73"/>
      <c r="C14" s="74"/>
      <c r="D14" s="74"/>
      <c r="E14" s="84"/>
      <c r="F14" s="74"/>
      <c r="G14" s="74"/>
      <c r="H14" s="76"/>
      <c r="J14" s="323" t="s">
        <v>74</v>
      </c>
      <c r="K14" s="329"/>
      <c r="N14" s="326"/>
    </row>
    <row r="15" spans="1:19" ht="9.9499999999999993" customHeight="1">
      <c r="B15" s="73"/>
      <c r="C15" s="74"/>
      <c r="D15" s="74"/>
      <c r="E15" s="74"/>
      <c r="F15" s="74"/>
      <c r="G15" s="74"/>
      <c r="H15" s="76"/>
      <c r="J15" s="42"/>
    </row>
    <row r="16" spans="1:19" ht="26.1" customHeight="1">
      <c r="B16" s="73"/>
      <c r="C16" s="74"/>
      <c r="D16" s="74"/>
      <c r="E16" s="74"/>
      <c r="F16" s="74"/>
      <c r="G16" s="74"/>
      <c r="H16" s="76"/>
      <c r="J16" s="323" t="s">
        <v>75</v>
      </c>
      <c r="K16" s="329"/>
      <c r="N16" s="325"/>
    </row>
    <row r="17" spans="2:14" ht="24.95" customHeight="1">
      <c r="B17" s="73"/>
      <c r="C17" s="74"/>
      <c r="D17" s="74"/>
      <c r="E17" s="74"/>
      <c r="F17" s="74"/>
      <c r="G17" s="74"/>
      <c r="H17" s="76"/>
      <c r="J17" s="42"/>
    </row>
    <row r="18" spans="2:14" ht="26.1" customHeight="1">
      <c r="B18" s="73"/>
      <c r="C18" s="74"/>
      <c r="D18" s="74"/>
      <c r="E18" s="74"/>
      <c r="F18" s="74"/>
      <c r="G18" s="74"/>
      <c r="H18" s="76"/>
      <c r="J18" s="324" t="s">
        <v>121</v>
      </c>
      <c r="K18" s="305"/>
      <c r="L18" s="328" t="s">
        <v>119</v>
      </c>
    </row>
    <row r="19" spans="2:14" ht="9.9499999999999993" customHeight="1">
      <c r="B19" s="73"/>
      <c r="C19" s="74"/>
      <c r="D19" s="74"/>
      <c r="E19" s="74"/>
      <c r="F19" s="74"/>
      <c r="G19" s="74"/>
      <c r="H19" s="76"/>
      <c r="J19" s="42"/>
    </row>
    <row r="20" spans="2:14" ht="26.1" customHeight="1">
      <c r="B20" s="73"/>
      <c r="C20" s="74"/>
      <c r="D20" s="74"/>
      <c r="E20" s="74"/>
      <c r="F20" s="74"/>
      <c r="G20" s="74"/>
      <c r="H20" s="76"/>
      <c r="J20" s="324" t="s">
        <v>120</v>
      </c>
      <c r="K20" s="305"/>
      <c r="L20" s="328" t="s">
        <v>119</v>
      </c>
    </row>
    <row r="21" spans="2:14" ht="24.95" customHeight="1">
      <c r="B21" s="73"/>
      <c r="C21" s="74"/>
      <c r="D21" s="74"/>
      <c r="E21" s="84"/>
      <c r="F21" s="74"/>
      <c r="G21" s="74"/>
      <c r="H21" s="76"/>
      <c r="J21" s="529"/>
      <c r="K21" s="529"/>
    </row>
    <row r="22" spans="2:14" ht="26.1" customHeight="1">
      <c r="B22" s="73"/>
      <c r="C22" s="74"/>
      <c r="D22" s="74"/>
      <c r="E22" s="74"/>
      <c r="F22" s="74"/>
      <c r="G22" s="74"/>
      <c r="H22" s="76"/>
      <c r="J22" s="324" t="str">
        <f>Literals!B41</f>
        <v>Role</v>
      </c>
      <c r="K22" s="305" t="s">
        <v>108</v>
      </c>
      <c r="L22" s="328" t="s">
        <v>119</v>
      </c>
      <c r="N22" s="325"/>
    </row>
    <row r="23" spans="2:14" ht="26.1" customHeight="1">
      <c r="B23" s="73"/>
      <c r="C23" s="74"/>
      <c r="D23" s="74"/>
      <c r="E23" s="84"/>
      <c r="F23" s="74"/>
      <c r="G23" s="74"/>
      <c r="H23" s="76"/>
      <c r="J23"/>
    </row>
    <row r="24" spans="2:14" ht="26.1" customHeight="1">
      <c r="B24" s="73"/>
      <c r="C24" s="74"/>
      <c r="D24" s="74"/>
      <c r="E24" s="74"/>
      <c r="F24" s="74"/>
      <c r="G24" s="74"/>
      <c r="H24" s="76"/>
      <c r="J24" s="42"/>
    </row>
    <row r="25" spans="2:14" ht="26.1" customHeight="1">
      <c r="B25" s="73"/>
      <c r="C25" s="74"/>
      <c r="D25" s="74"/>
      <c r="E25" s="84"/>
      <c r="F25" s="74"/>
      <c r="G25" s="74"/>
      <c r="H25" s="76"/>
      <c r="J25"/>
    </row>
    <row r="26" spans="2:14" ht="26.1" customHeight="1">
      <c r="B26" s="73"/>
      <c r="C26" s="74"/>
      <c r="D26" s="74"/>
      <c r="E26" s="74"/>
      <c r="F26" s="74"/>
      <c r="G26" s="74"/>
      <c r="H26" s="76"/>
    </row>
    <row r="27" spans="2:14" ht="26.1" customHeight="1">
      <c r="B27" s="85"/>
      <c r="C27" s="68"/>
      <c r="D27" s="68"/>
      <c r="E27" s="75"/>
      <c r="F27" s="74"/>
      <c r="G27" s="74"/>
      <c r="H27" s="76"/>
      <c r="J27"/>
    </row>
    <row r="28" spans="2:14" ht="26.1" customHeight="1">
      <c r="B28" s="73"/>
      <c r="C28" s="74"/>
      <c r="D28" s="74"/>
      <c r="E28" s="74"/>
      <c r="F28" s="74"/>
      <c r="G28" s="74"/>
      <c r="H28" s="76"/>
      <c r="J28" s="42"/>
    </row>
    <row r="29" spans="2:14" ht="26.1" customHeight="1">
      <c r="B29" s="73"/>
      <c r="C29" s="74"/>
      <c r="D29" s="74"/>
      <c r="E29" s="74"/>
      <c r="F29" s="74"/>
      <c r="G29" s="74"/>
      <c r="H29" s="76"/>
      <c r="J29" s="42"/>
    </row>
    <row r="30" spans="2:14" ht="26.1" customHeight="1">
      <c r="B30" s="73"/>
      <c r="C30" s="74"/>
      <c r="D30" s="74"/>
      <c r="E30" s="84"/>
      <c r="F30" s="74"/>
      <c r="G30" s="74"/>
      <c r="H30" s="76"/>
      <c r="J30"/>
    </row>
    <row r="31" spans="2:14" ht="26.1" customHeight="1">
      <c r="B31" s="73"/>
      <c r="C31" s="74"/>
      <c r="D31" s="74"/>
      <c r="E31" s="74"/>
      <c r="F31" s="74"/>
      <c r="G31" s="74"/>
      <c r="H31" s="76"/>
    </row>
    <row r="32" spans="2:14" ht="26.1" customHeight="1">
      <c r="B32" s="85"/>
      <c r="C32" s="68"/>
      <c r="D32" s="68"/>
      <c r="E32" s="75"/>
      <c r="F32" s="74"/>
      <c r="G32" s="74"/>
      <c r="H32" s="76"/>
      <c r="J32"/>
    </row>
    <row r="33" spans="2:22" ht="20.100000000000001" customHeight="1">
      <c r="B33" s="73"/>
      <c r="C33" s="74"/>
      <c r="D33" s="74"/>
      <c r="E33" s="74"/>
      <c r="F33" s="74"/>
      <c r="G33" s="74"/>
      <c r="H33" s="76"/>
      <c r="J33" s="42"/>
    </row>
    <row r="34" spans="2:22" ht="20.100000000000001" customHeight="1">
      <c r="B34" s="73"/>
      <c r="C34" s="74"/>
      <c r="D34" s="74"/>
      <c r="E34" s="74"/>
      <c r="F34" s="74"/>
      <c r="G34" s="74"/>
      <c r="H34" s="76"/>
      <c r="J34" s="1"/>
    </row>
    <row r="35" spans="2:22" ht="26.1" customHeight="1">
      <c r="B35" s="73"/>
      <c r="C35" s="74"/>
      <c r="D35" s="74"/>
      <c r="E35" s="74"/>
      <c r="F35" s="74"/>
      <c r="G35" s="74"/>
      <c r="H35" s="76"/>
      <c r="J35" s="47" t="str">
        <f>Literals!B14</f>
        <v>• eQuit v36  © 2019  Diana M. Tennis</v>
      </c>
      <c r="O35" s="44"/>
      <c r="P35" s="44"/>
      <c r="Q35" s="44"/>
      <c r="R35" s="45"/>
      <c r="S35" s="46"/>
      <c r="T35" s="46"/>
      <c r="U35" s="46"/>
      <c r="V35" s="46"/>
    </row>
    <row r="36" spans="2:22" ht="3" customHeight="1">
      <c r="B36" s="73"/>
      <c r="C36" s="74"/>
      <c r="D36" s="74"/>
      <c r="E36" s="75"/>
      <c r="F36" s="74"/>
      <c r="G36" s="74"/>
      <c r="H36" s="76"/>
    </row>
    <row r="37" spans="2:22" ht="3" customHeight="1">
      <c r="B37" s="73"/>
      <c r="C37" s="74"/>
      <c r="D37" s="74"/>
      <c r="E37" s="75"/>
      <c r="F37" s="74"/>
      <c r="G37" s="74"/>
      <c r="H37" s="76"/>
    </row>
    <row r="38" spans="2:22" ht="3" customHeight="1">
      <c r="B38" s="86"/>
      <c r="C38" s="87"/>
      <c r="D38" s="87"/>
      <c r="E38" s="88"/>
      <c r="F38" s="87"/>
      <c r="G38" s="87"/>
      <c r="H38" s="89"/>
    </row>
    <row r="39" spans="2:22">
      <c r="J39" s="44"/>
    </row>
  </sheetData>
  <sheetProtection algorithmName="SHA-512" hashValue="KUROohQeSaN7R4aOeQ1kjOkZF+7XgZEDGqJT0fKSI7VpAxgsxHlv197dMk3z2icBSnaDVa300FqsqEb7NBfyBw==" saltValue="Cusl2Uft3A9uJb3dmLLxCQ==" spinCount="100000" sheet="1" objects="1" scenarios="1" insertHyperlinks="0" selectLockedCells="1"/>
  <mergeCells count="4">
    <mergeCell ref="J7:Q7"/>
    <mergeCell ref="K12:L12"/>
    <mergeCell ref="J21:K21"/>
    <mergeCell ref="K10:S10"/>
  </mergeCells>
  <dataValidations count="2">
    <dataValidation allowBlank="1" showErrorMessage="1" sqref="O1:Q6 J1:N1 J39:N39 A41:P1048576 A40 O35:R35 O8:Q8 O11:S18 T9:XFD1048576 Q19:S1048576 O19:P40 A1:I39 R1:XFD8 O9:S9 K10" xr:uid="{00000000-0002-0000-0200-000000000000}"/>
    <dataValidation type="date" operator="greaterThanOrEqual" allowBlank="1" showInputMessage="1" showErrorMessage="1" sqref="K14 K16" xr:uid="{00000000-0002-0000-0200-000001000000}">
      <formula1>1</formula1>
    </dataValidation>
  </dataValidations>
  <pageMargins left="0.25" right="0.25" top="0" bottom="0.35" header="0" footer="0.15"/>
  <pageSetup scale="58" fitToHeight="100" orientation="landscape" cellComments="atEnd" horizontalDpi="0" verticalDpi="0"/>
  <headerFooter>
    <oddFooter>&amp;L&amp;"Calibri,Regular"&amp;12&amp;K000000&amp;KFFFFFF.&amp;K000000              Page &amp;P of &amp;N&amp;C&amp;"Calibri,Regular"&amp;12&amp;K000000&amp;BeQuit v35  &amp;B© Diana M. Tennis 2019&amp;R&amp;"Calibri,Regular"&amp;12&amp;K000000&amp;B&amp;D&amp;B  &amp;T        &amp;KFFFFFF.</oddFooter>
  </headerFooter>
  <colBreaks count="1" manualBreakCount="1">
    <brk id="9" max="1048575" man="1"/>
  </colBreaks>
  <drawing r:id="rId1"/>
  <picture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Literals!$D$52:$D$56</xm:f>
          </x14:formula1>
          <xm:sqref>K22</xm:sqref>
        </x14:dataValidation>
        <x14:dataValidation type="list" allowBlank="1" showInputMessage="1" showErrorMessage="1" xr:uid="{00000000-0002-0000-0200-000003000000}">
          <x14:formula1>
            <xm:f>Literals!$B$64:$B$70</xm:f>
          </x14:formula1>
          <xm:sqref>K18 K20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3">
    <pageSetUpPr fitToPage="1"/>
  </sheetPr>
  <dimension ref="A1:V39"/>
  <sheetViews>
    <sheetView showGridLines="0" showRowColHeaders="0" zoomScale="90" zoomScaleNormal="90" workbookViewId="0">
      <selection activeCell="R7" sqref="R7"/>
    </sheetView>
  </sheetViews>
  <sheetFormatPr defaultColWidth="10.6328125" defaultRowHeight="21"/>
  <cols>
    <col min="1" max="1" width="7.6328125" style="39" customWidth="1"/>
    <col min="2" max="4" width="0.36328125" style="1" customWidth="1"/>
    <col min="5" max="5" width="20.6328125" style="15" customWidth="1"/>
    <col min="6" max="8" width="0.36328125" style="1" customWidth="1"/>
    <col min="9" max="9" width="4.6328125" style="1" customWidth="1"/>
    <col min="10" max="10" width="5.6328125" style="37" customWidth="1"/>
    <col min="11" max="11" width="14.6328125" style="1" customWidth="1"/>
    <col min="12" max="12" width="18.6328125" style="1" customWidth="1"/>
    <col min="13" max="13" width="10.6328125" style="1" customWidth="1"/>
    <col min="14" max="14" width="14.6328125" style="1" customWidth="1"/>
    <col min="15" max="15" width="18.6328125" style="1" customWidth="1"/>
    <col min="16" max="16384" width="10.6328125" style="1"/>
  </cols>
  <sheetData>
    <row r="1" spans="1:19" ht="9.9499999999999993" customHeight="1"/>
    <row r="2" spans="1:19" ht="30" customHeight="1"/>
    <row r="3" spans="1:19" ht="3" customHeight="1">
      <c r="B3" s="69"/>
      <c r="C3" s="70"/>
      <c r="D3" s="70"/>
      <c r="E3" s="71"/>
      <c r="F3" s="70"/>
      <c r="G3" s="70"/>
      <c r="H3" s="72"/>
    </row>
    <row r="4" spans="1:19" ht="3" customHeight="1">
      <c r="B4" s="73"/>
      <c r="C4" s="74"/>
      <c r="D4" s="74"/>
      <c r="E4" s="75"/>
      <c r="F4" s="74"/>
      <c r="G4" s="74"/>
      <c r="H4" s="76"/>
    </row>
    <row r="5" spans="1:19" ht="3" customHeight="1">
      <c r="B5" s="73"/>
      <c r="C5" s="74"/>
      <c r="D5" s="74"/>
      <c r="E5" s="75"/>
      <c r="F5" s="74"/>
      <c r="G5" s="74"/>
      <c r="H5" s="76"/>
    </row>
    <row r="6" spans="1:19" s="14" customFormat="1" ht="24" customHeight="1">
      <c r="A6" s="40"/>
      <c r="B6" s="77"/>
      <c r="C6" s="78"/>
      <c r="D6" s="78"/>
      <c r="E6" s="79"/>
      <c r="F6" s="78"/>
      <c r="G6" s="78"/>
      <c r="H6" s="80"/>
      <c r="J6" s="38"/>
    </row>
    <row r="7" spans="1:19" s="13" customFormat="1" ht="90" customHeight="1">
      <c r="A7" s="41"/>
      <c r="B7" s="81"/>
      <c r="C7" s="79"/>
      <c r="D7" s="79"/>
      <c r="E7" s="82"/>
      <c r="F7" s="79"/>
      <c r="G7" s="79"/>
      <c r="H7" s="83"/>
      <c r="J7" s="535" t="str">
        <f>CONCATENATE( Literals!D76,"  ", Literals!B32)</f>
        <v>Equitable Distribution Spreadsheet  v36</v>
      </c>
      <c r="K7" s="536"/>
      <c r="L7" s="536"/>
      <c r="M7" s="536"/>
      <c r="N7" s="536"/>
      <c r="O7" s="529"/>
      <c r="P7" s="529"/>
      <c r="Q7" s="529"/>
    </row>
    <row r="8" spans="1:19" ht="62.1" customHeight="1">
      <c r="B8" s="73"/>
      <c r="C8" s="74"/>
      <c r="D8" s="74"/>
      <c r="E8" s="74"/>
      <c r="F8" s="74"/>
      <c r="G8" s="74"/>
      <c r="H8" s="76"/>
      <c r="J8" s="416"/>
      <c r="K8" s="420" t="str">
        <f>Literals!B78</f>
        <v>Select the categories that you wish to include in this report:</v>
      </c>
      <c r="L8" s="416"/>
      <c r="M8" s="416"/>
      <c r="N8" s="416"/>
      <c r="O8" s="416"/>
    </row>
    <row r="9" spans="1:19" ht="9.9499999999999993" customHeight="1">
      <c r="B9" s="73"/>
      <c r="C9" s="74"/>
      <c r="D9" s="74"/>
      <c r="E9" s="74"/>
      <c r="F9" s="74"/>
      <c r="G9" s="74"/>
      <c r="H9" s="76"/>
      <c r="J9" s="304"/>
      <c r="L9"/>
    </row>
    <row r="10" spans="1:19" ht="36" customHeight="1">
      <c r="B10" s="73"/>
      <c r="C10" s="74"/>
      <c r="D10" s="74"/>
      <c r="E10" s="74"/>
      <c r="F10" s="74"/>
      <c r="G10" s="74"/>
      <c r="H10" s="76"/>
      <c r="J10" s="322"/>
      <c r="K10" s="544" t="str">
        <f>Literals!B79</f>
        <v>Assets</v>
      </c>
      <c r="L10" s="544"/>
      <c r="M10" s="418"/>
      <c r="N10" s="544" t="str">
        <f>Literals!B80</f>
        <v>Liabilities</v>
      </c>
      <c r="O10" s="544"/>
      <c r="P10" s="418"/>
      <c r="Q10" s="418"/>
      <c r="R10" s="418"/>
      <c r="S10" s="418"/>
    </row>
    <row r="11" spans="1:19" ht="9.9499999999999993" customHeight="1">
      <c r="B11" s="73"/>
      <c r="C11" s="74"/>
      <c r="D11" s="74"/>
      <c r="E11" s="74"/>
      <c r="F11" s="74"/>
      <c r="G11" s="74"/>
      <c r="H11" s="76"/>
      <c r="J11" s="304"/>
      <c r="K11" s="545"/>
      <c r="L11" s="529"/>
      <c r="N11" s="545"/>
      <c r="O11" s="529"/>
    </row>
    <row r="12" spans="1:19" ht="26.1" customHeight="1">
      <c r="B12" s="73"/>
      <c r="C12" s="74"/>
      <c r="D12" s="74"/>
      <c r="E12" s="74"/>
      <c r="F12" s="74"/>
      <c r="G12" s="74"/>
      <c r="H12" s="76"/>
      <c r="J12" s="323"/>
      <c r="K12" s="542" t="s">
        <v>108</v>
      </c>
      <c r="L12" s="543"/>
    </row>
    <row r="13" spans="1:19" ht="24.95" customHeight="1">
      <c r="B13" s="73"/>
      <c r="C13" s="74"/>
      <c r="D13" s="74"/>
      <c r="E13" s="74"/>
      <c r="F13" s="74"/>
      <c r="G13" s="74"/>
      <c r="H13" s="76"/>
      <c r="J13" s="42"/>
    </row>
    <row r="14" spans="1:19" ht="26.1" customHeight="1">
      <c r="B14" s="73"/>
      <c r="C14" s="74"/>
      <c r="D14" s="74"/>
      <c r="E14" s="84"/>
      <c r="F14" s="74"/>
      <c r="G14" s="74"/>
      <c r="H14" s="76"/>
      <c r="J14" s="323"/>
      <c r="K14" s="417"/>
      <c r="N14" s="326"/>
    </row>
    <row r="15" spans="1:19" ht="9.9499999999999993" customHeight="1">
      <c r="B15" s="73"/>
      <c r="C15" s="74"/>
      <c r="D15" s="74"/>
      <c r="E15" s="74"/>
      <c r="F15" s="74"/>
      <c r="G15" s="74"/>
      <c r="H15" s="76"/>
      <c r="J15" s="42"/>
    </row>
    <row r="16" spans="1:19" ht="26.1" customHeight="1">
      <c r="B16" s="73"/>
      <c r="C16" s="74"/>
      <c r="D16" s="74"/>
      <c r="E16" s="74"/>
      <c r="F16" s="74"/>
      <c r="G16" s="74"/>
      <c r="H16" s="76"/>
      <c r="J16" s="323"/>
      <c r="K16" s="417"/>
      <c r="N16" s="325"/>
    </row>
    <row r="17" spans="2:14" ht="24.95" customHeight="1">
      <c r="B17" s="73"/>
      <c r="C17" s="74"/>
      <c r="D17" s="74"/>
      <c r="E17" s="74"/>
      <c r="F17" s="74"/>
      <c r="G17" s="74"/>
      <c r="H17" s="76"/>
      <c r="J17" s="42"/>
    </row>
    <row r="18" spans="2:14" ht="26.1" customHeight="1">
      <c r="B18" s="73"/>
      <c r="C18" s="74"/>
      <c r="D18" s="74"/>
      <c r="E18" s="74"/>
      <c r="F18" s="74"/>
      <c r="G18" s="74"/>
      <c r="H18" s="76"/>
      <c r="J18" s="324"/>
      <c r="K18" s="419" t="s">
        <v>108</v>
      </c>
      <c r="L18" s="328"/>
    </row>
    <row r="19" spans="2:14" ht="9.9499999999999993" customHeight="1">
      <c r="B19" s="73"/>
      <c r="C19" s="74"/>
      <c r="D19" s="74"/>
      <c r="E19" s="74"/>
      <c r="F19" s="74"/>
      <c r="G19" s="74"/>
      <c r="H19" s="76"/>
      <c r="J19" s="42"/>
    </row>
    <row r="20" spans="2:14" ht="26.1" customHeight="1">
      <c r="B20" s="73"/>
      <c r="C20" s="74"/>
      <c r="D20" s="74"/>
      <c r="E20" s="74"/>
      <c r="F20" s="74"/>
      <c r="G20" s="74"/>
      <c r="H20" s="76"/>
      <c r="J20" s="324"/>
      <c r="K20" s="419" t="s">
        <v>108</v>
      </c>
      <c r="L20" s="328"/>
    </row>
    <row r="21" spans="2:14" ht="24.95" customHeight="1">
      <c r="B21" s="73"/>
      <c r="C21" s="74"/>
      <c r="D21" s="74"/>
      <c r="E21" s="84"/>
      <c r="F21" s="74"/>
      <c r="G21" s="74"/>
      <c r="H21" s="76"/>
      <c r="J21"/>
      <c r="K21"/>
    </row>
    <row r="22" spans="2:14" ht="26.1" customHeight="1">
      <c r="B22" s="73"/>
      <c r="C22" s="74"/>
      <c r="D22" s="74"/>
      <c r="E22" s="74"/>
      <c r="F22" s="74"/>
      <c r="G22" s="74"/>
      <c r="H22" s="76"/>
      <c r="J22" s="324"/>
      <c r="K22" s="419" t="s">
        <v>108</v>
      </c>
      <c r="L22" s="328"/>
      <c r="N22" s="325"/>
    </row>
    <row r="23" spans="2:14" ht="26.1" customHeight="1">
      <c r="B23" s="73"/>
      <c r="C23" s="74"/>
      <c r="D23" s="74"/>
      <c r="E23" s="84"/>
      <c r="F23" s="74"/>
      <c r="G23" s="74"/>
      <c r="H23" s="76"/>
      <c r="J23"/>
    </row>
    <row r="24" spans="2:14" ht="26.1" customHeight="1">
      <c r="B24" s="73"/>
      <c r="C24" s="74"/>
      <c r="D24" s="74"/>
      <c r="E24" s="74"/>
      <c r="F24" s="74"/>
      <c r="G24" s="74"/>
      <c r="H24" s="76"/>
      <c r="J24" s="42"/>
    </row>
    <row r="25" spans="2:14" ht="26.1" customHeight="1">
      <c r="B25" s="73"/>
      <c r="C25" s="74"/>
      <c r="D25" s="74"/>
      <c r="E25" s="84"/>
      <c r="F25" s="74"/>
      <c r="G25" s="74"/>
      <c r="H25" s="76"/>
      <c r="J25"/>
    </row>
    <row r="26" spans="2:14" ht="26.1" customHeight="1">
      <c r="B26" s="73"/>
      <c r="C26" s="74"/>
      <c r="D26" s="74"/>
      <c r="E26" s="74"/>
      <c r="F26" s="74"/>
      <c r="G26" s="74"/>
      <c r="H26" s="76"/>
    </row>
    <row r="27" spans="2:14" ht="26.1" customHeight="1">
      <c r="B27" s="85"/>
      <c r="C27" s="68"/>
      <c r="D27" s="68"/>
      <c r="E27" s="75"/>
      <c r="F27" s="74"/>
      <c r="G27" s="74"/>
      <c r="H27" s="76"/>
      <c r="J27"/>
    </row>
    <row r="28" spans="2:14" ht="26.1" customHeight="1">
      <c r="B28" s="73"/>
      <c r="C28" s="74"/>
      <c r="D28" s="74"/>
      <c r="E28" s="74"/>
      <c r="F28" s="74"/>
      <c r="G28" s="74"/>
      <c r="H28" s="76"/>
      <c r="J28" s="42"/>
    </row>
    <row r="29" spans="2:14" ht="26.1" customHeight="1">
      <c r="B29" s="73"/>
      <c r="C29" s="74"/>
      <c r="D29" s="74"/>
      <c r="E29" s="74"/>
      <c r="F29" s="74"/>
      <c r="G29" s="74"/>
      <c r="H29" s="76"/>
      <c r="J29" s="42"/>
    </row>
    <row r="30" spans="2:14" ht="26.1" customHeight="1">
      <c r="B30" s="73"/>
      <c r="C30" s="74"/>
      <c r="D30" s="74"/>
      <c r="E30" s="84"/>
      <c r="F30" s="74"/>
      <c r="G30" s="74"/>
      <c r="H30" s="76"/>
      <c r="J30"/>
    </row>
    <row r="31" spans="2:14" ht="26.1" customHeight="1">
      <c r="B31" s="73"/>
      <c r="C31" s="74"/>
      <c r="D31" s="74"/>
      <c r="E31" s="74"/>
      <c r="F31" s="74"/>
      <c r="G31" s="74"/>
      <c r="H31" s="76"/>
    </row>
    <row r="32" spans="2:14" ht="26.1" customHeight="1">
      <c r="B32" s="85"/>
      <c r="C32" s="68"/>
      <c r="D32" s="68"/>
      <c r="E32" s="75"/>
      <c r="F32" s="74"/>
      <c r="G32" s="74"/>
      <c r="H32" s="76"/>
      <c r="J32"/>
    </row>
    <row r="33" spans="2:22" ht="26.1" customHeight="1">
      <c r="B33" s="73"/>
      <c r="C33" s="74"/>
      <c r="D33" s="74"/>
      <c r="E33" s="74"/>
      <c r="F33" s="74"/>
      <c r="G33" s="74"/>
      <c r="H33" s="76"/>
      <c r="J33" s="42"/>
    </row>
    <row r="34" spans="2:22" ht="26.1" customHeight="1">
      <c r="B34" s="73"/>
      <c r="C34" s="74"/>
      <c r="D34" s="74"/>
      <c r="E34" s="74"/>
      <c r="F34" s="74"/>
      <c r="G34" s="74"/>
      <c r="H34" s="76"/>
      <c r="J34" s="1"/>
    </row>
    <row r="35" spans="2:22" ht="26.1" customHeight="1">
      <c r="B35" s="73"/>
      <c r="C35" s="74"/>
      <c r="D35" s="74"/>
      <c r="E35" s="74"/>
      <c r="F35" s="74"/>
      <c r="G35" s="74"/>
      <c r="H35" s="76"/>
      <c r="J35" s="47" t="str">
        <f>Literals!B14</f>
        <v>• eQuit v36  © 2019  Diana M. Tennis</v>
      </c>
      <c r="O35" s="44"/>
      <c r="P35" s="44"/>
      <c r="Q35" s="44"/>
      <c r="R35" s="45"/>
      <c r="S35" s="46"/>
      <c r="T35" s="46"/>
      <c r="U35" s="46"/>
      <c r="V35" s="46"/>
    </row>
    <row r="36" spans="2:22" ht="3" customHeight="1">
      <c r="B36" s="73"/>
      <c r="C36" s="74"/>
      <c r="D36" s="74"/>
      <c r="E36" s="75"/>
      <c r="F36" s="74"/>
      <c r="G36" s="74"/>
      <c r="H36" s="76"/>
    </row>
    <row r="37" spans="2:22" ht="3" customHeight="1">
      <c r="B37" s="73"/>
      <c r="C37" s="74"/>
      <c r="D37" s="74"/>
      <c r="E37" s="75"/>
      <c r="F37" s="74"/>
      <c r="G37" s="74"/>
      <c r="H37" s="76"/>
    </row>
    <row r="38" spans="2:22" ht="3" customHeight="1">
      <c r="B38" s="86"/>
      <c r="C38" s="87"/>
      <c r="D38" s="87"/>
      <c r="E38" s="88"/>
      <c r="F38" s="87"/>
      <c r="G38" s="87"/>
      <c r="H38" s="89"/>
    </row>
    <row r="39" spans="2:22">
      <c r="J39" s="44"/>
    </row>
  </sheetData>
  <sheetProtection algorithmName="SHA-512" hashValue="8MbvwomDsg+OMOMQo6ibXZVQfuR5Z2lmcT56qYoo9fmJ0JfnSFHO3pAZP5aJmnk/Kz1gBlCRNoXaNYKTaYdHwQ==" saltValue="vJfKyZZVMd4DWj2mPbZ1Jg==" spinCount="100000" sheet="1" objects="1" scenarios="1" insertHyperlinks="0" selectLockedCells="1"/>
  <mergeCells count="6">
    <mergeCell ref="J7:Q7"/>
    <mergeCell ref="K12:L12"/>
    <mergeCell ref="K10:L10"/>
    <mergeCell ref="N10:O10"/>
    <mergeCell ref="N11:O11"/>
    <mergeCell ref="K11:L11"/>
  </mergeCells>
  <dataValidations count="1">
    <dataValidation allowBlank="1" showErrorMessage="1" sqref="R10:S10 R19:S1048576 J39:N39 A41:P1048576 A40 O35:R35 R11:S18 Q28:Q1048576 T9:XFD1048576 O28:P40 A28:I39 R9:S9 R1:XFD8" xr:uid="{00000000-0002-0000-0300-000000000000}"/>
  </dataValidations>
  <pageMargins left="0.25" right="0.25" top="0" bottom="0.35" header="0" footer="0.15"/>
  <pageSetup scale="58" fitToHeight="100" orientation="landscape" cellComments="atEnd" r:id="rId1"/>
  <headerFooter>
    <oddFooter>&amp;L&amp;"Calibri,Regular"&amp;12&amp;K000000&amp;KFFFFFF.&amp;K000000              Page &amp;P of &amp;N&amp;C&amp;"Calibri,Regular"&amp;12&amp;K000000&amp;BeQuit v35  &amp;B© Diana M. Tennis 2019&amp;R&amp;"Calibri,Regular"&amp;12&amp;K000000&amp;B&amp;D&amp;B  &amp;T        &amp;KFFFFFF.</oddFooter>
  </headerFooter>
  <colBreaks count="1" manualBreakCount="1">
    <brk id="9" max="1048575" man="1"/>
  </colBreaks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4" r:id="rId5" name="Asset4">
              <controlPr defaultSize="0" autoFill="0" autoLine="0" autoPict="0">
                <anchor moveWithCells="1">
                  <from>
                    <xdr:col>10</xdr:col>
                    <xdr:colOff>1076325</xdr:colOff>
                    <xdr:row>11</xdr:row>
                    <xdr:rowOff>180975</xdr:rowOff>
                  </from>
                  <to>
                    <xdr:col>11</xdr:col>
                    <xdr:colOff>1762125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5" r:id="rId6" name="Asset5">
              <controlPr defaultSize="0" autoFill="0" autoLine="0" autoPict="0">
                <anchor moveWithCells="1">
                  <from>
                    <xdr:col>10</xdr:col>
                    <xdr:colOff>1076325</xdr:colOff>
                    <xdr:row>12</xdr:row>
                    <xdr:rowOff>190500</xdr:rowOff>
                  </from>
                  <to>
                    <xdr:col>11</xdr:col>
                    <xdr:colOff>1762125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6" r:id="rId7" name="Asset6">
              <controlPr defaultSize="0" autoFill="0" autoLine="0" autoPict="0">
                <anchor moveWithCells="1">
                  <from>
                    <xdr:col>10</xdr:col>
                    <xdr:colOff>1076325</xdr:colOff>
                    <xdr:row>13</xdr:row>
                    <xdr:rowOff>228600</xdr:rowOff>
                  </from>
                  <to>
                    <xdr:col>11</xdr:col>
                    <xdr:colOff>1762125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7" r:id="rId8" name="Asset7">
              <controlPr defaultSize="0" autoFill="0" autoLine="0" autoPict="0">
                <anchor moveWithCells="1">
                  <from>
                    <xdr:col>10</xdr:col>
                    <xdr:colOff>1076325</xdr:colOff>
                    <xdr:row>15</xdr:row>
                    <xdr:rowOff>142875</xdr:rowOff>
                  </from>
                  <to>
                    <xdr:col>11</xdr:col>
                    <xdr:colOff>1762125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8" r:id="rId9" name="Asset8">
              <controlPr defaultSize="0" autoFill="0" autoLine="0" autoPict="0">
                <anchor moveWithCells="1">
                  <from>
                    <xdr:col>10</xdr:col>
                    <xdr:colOff>1076325</xdr:colOff>
                    <xdr:row>16</xdr:row>
                    <xdr:rowOff>161925</xdr:rowOff>
                  </from>
                  <to>
                    <xdr:col>11</xdr:col>
                    <xdr:colOff>1762125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9" r:id="rId10" name="Asset9">
              <controlPr defaultSize="0" autoFill="0" autoLine="0" autoPict="0">
                <anchor moveWithCells="1">
                  <from>
                    <xdr:col>10</xdr:col>
                    <xdr:colOff>1076325</xdr:colOff>
                    <xdr:row>17</xdr:row>
                    <xdr:rowOff>190500</xdr:rowOff>
                  </from>
                  <to>
                    <xdr:col>11</xdr:col>
                    <xdr:colOff>1762125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0" r:id="rId11" name="Asset10">
              <controlPr defaultSize="0" autoFill="0" autoLine="0" autoPict="0">
                <anchor moveWithCells="1">
                  <from>
                    <xdr:col>10</xdr:col>
                    <xdr:colOff>1076325</xdr:colOff>
                    <xdr:row>19</xdr:row>
                    <xdr:rowOff>85725</xdr:rowOff>
                  </from>
                  <to>
                    <xdr:col>11</xdr:col>
                    <xdr:colOff>1762125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1" r:id="rId12" name="Asset11">
              <controlPr defaultSize="0" autoFill="0" autoLine="0" autoPict="0">
                <anchor moveWithCells="1">
                  <from>
                    <xdr:col>10</xdr:col>
                    <xdr:colOff>1076325</xdr:colOff>
                    <xdr:row>20</xdr:row>
                    <xdr:rowOff>104775</xdr:rowOff>
                  </from>
                  <to>
                    <xdr:col>11</xdr:col>
                    <xdr:colOff>1762125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2" r:id="rId13" name="AssetApply">
              <controlPr defaultSize="0" autoFill="0" autoPict="0" macro="'ApplyCategories(1)'">
                <anchor moveWithCells="1" sizeWithCells="1">
                  <from>
                    <xdr:col>10</xdr:col>
                    <xdr:colOff>9525</xdr:colOff>
                    <xdr:row>22</xdr:row>
                    <xdr:rowOff>295275</xdr:rowOff>
                  </from>
                  <to>
                    <xdr:col>11</xdr:col>
                    <xdr:colOff>1876425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3" r:id="rId14" name="AssetAll">
              <controlPr defaultSize="0" autoFill="0" autoLine="0" autoPict="0" macro="'SelectAllCategories(1)'">
                <anchor moveWithCells="1">
                  <from>
                    <xdr:col>10</xdr:col>
                    <xdr:colOff>161925</xdr:colOff>
                    <xdr:row>11</xdr:row>
                    <xdr:rowOff>180975</xdr:rowOff>
                  </from>
                  <to>
                    <xdr:col>10</xdr:col>
                    <xdr:colOff>885825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4" r:id="rId15" name="Liability4">
              <controlPr defaultSize="0" autoFill="0" autoLine="0" autoPict="0">
                <anchor moveWithCells="1">
                  <from>
                    <xdr:col>13</xdr:col>
                    <xdr:colOff>1171575</xdr:colOff>
                    <xdr:row>11</xdr:row>
                    <xdr:rowOff>180975</xdr:rowOff>
                  </from>
                  <to>
                    <xdr:col>14</xdr:col>
                    <xdr:colOff>1714500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5" r:id="rId16" name="Liability5">
              <controlPr defaultSize="0" autoFill="0" autoLine="0" autoPict="0">
                <anchor moveWithCells="1">
                  <from>
                    <xdr:col>13</xdr:col>
                    <xdr:colOff>1171575</xdr:colOff>
                    <xdr:row>12</xdr:row>
                    <xdr:rowOff>190500</xdr:rowOff>
                  </from>
                  <to>
                    <xdr:col>14</xdr:col>
                    <xdr:colOff>1714500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6" r:id="rId17" name="Liability6">
              <controlPr defaultSize="0" autoFill="0" autoLine="0" autoPict="0">
                <anchor moveWithCells="1">
                  <from>
                    <xdr:col>13</xdr:col>
                    <xdr:colOff>1171575</xdr:colOff>
                    <xdr:row>13</xdr:row>
                    <xdr:rowOff>238125</xdr:rowOff>
                  </from>
                  <to>
                    <xdr:col>14</xdr:col>
                    <xdr:colOff>1714500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7" r:id="rId18" name="Liability7">
              <controlPr defaultSize="0" autoFill="0" autoLine="0" autoPict="0">
                <anchor moveWithCells="1">
                  <from>
                    <xdr:col>13</xdr:col>
                    <xdr:colOff>1171575</xdr:colOff>
                    <xdr:row>15</xdr:row>
                    <xdr:rowOff>142875</xdr:rowOff>
                  </from>
                  <to>
                    <xdr:col>14</xdr:col>
                    <xdr:colOff>1714500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8" r:id="rId19" name="Liability8">
              <controlPr defaultSize="0" autoFill="0" autoLine="0" autoPict="0">
                <anchor moveWithCells="1">
                  <from>
                    <xdr:col>13</xdr:col>
                    <xdr:colOff>1171575</xdr:colOff>
                    <xdr:row>16</xdr:row>
                    <xdr:rowOff>152400</xdr:rowOff>
                  </from>
                  <to>
                    <xdr:col>14</xdr:col>
                    <xdr:colOff>1714500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2" r:id="rId20" name="LiabilityAll">
              <controlPr defaultSize="0" autoFill="0" autoLine="0" autoPict="0" macro="'SelectAllCategories(2)'">
                <anchor moveWithCells="1">
                  <from>
                    <xdr:col>13</xdr:col>
                    <xdr:colOff>190500</xdr:colOff>
                    <xdr:row>11</xdr:row>
                    <xdr:rowOff>180975</xdr:rowOff>
                  </from>
                  <to>
                    <xdr:col>13</xdr:col>
                    <xdr:colOff>914400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3" r:id="rId21" name="LiabilityApply">
              <controlPr defaultSize="0" autoFill="0" autoPict="0" macro="'ApplyCategories(2)'">
                <anchor moveWithCells="1" sizeWithCells="1">
                  <from>
                    <xdr:col>13</xdr:col>
                    <xdr:colOff>28575</xdr:colOff>
                    <xdr:row>22</xdr:row>
                    <xdr:rowOff>266700</xdr:rowOff>
                  </from>
                  <to>
                    <xdr:col>15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5" r:id="rId22" name="LiabilityGroup">
              <controlPr defaultSize="0" autoFill="0" autoPict="0">
                <anchor moveWithCells="1">
                  <from>
                    <xdr:col>12</xdr:col>
                    <xdr:colOff>1066800</xdr:colOff>
                    <xdr:row>10</xdr:row>
                    <xdr:rowOff>85725</xdr:rowOff>
                  </from>
                  <to>
                    <xdr:col>15</xdr:col>
                    <xdr:colOff>9525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6" r:id="rId23" name="AssetsGroup">
              <controlPr defaultSize="0" autoFill="0" autoPict="0">
                <anchor moveWithCells="1">
                  <from>
                    <xdr:col>9</xdr:col>
                    <xdr:colOff>561975</xdr:colOff>
                    <xdr:row>11</xdr:row>
                    <xdr:rowOff>0</xdr:rowOff>
                  </from>
                  <to>
                    <xdr:col>12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4">
    <pageSetUpPr fitToPage="1"/>
  </sheetPr>
  <dimension ref="A1:AH255"/>
  <sheetViews>
    <sheetView showGridLines="0" zoomScale="90" zoomScaleNormal="90" workbookViewId="0">
      <pane ySplit="9" topLeftCell="A10" activePane="bottomLeft" state="frozenSplit"/>
      <selection pane="bottomLeft"/>
    </sheetView>
  </sheetViews>
  <sheetFormatPr defaultColWidth="0" defaultRowHeight="21" outlineLevelRow="1"/>
  <cols>
    <col min="1" max="1" width="3.6328125" style="178" customWidth="1"/>
    <col min="2" max="2" width="22.6328125" style="381" customWidth="1"/>
    <col min="3" max="3" width="0.90625" style="123" customWidth="1"/>
    <col min="4" max="4" width="15.6328125" style="123" customWidth="1"/>
    <col min="5" max="5" width="22.6328125" style="123" customWidth="1"/>
    <col min="6" max="6" width="0.90625" style="123" customWidth="1"/>
    <col min="7" max="8" width="13.08984375" style="123" customWidth="1"/>
    <col min="9" max="9" width="0.90625" style="123" customWidth="1"/>
    <col min="10" max="13" width="13.08984375" style="123" customWidth="1"/>
    <col min="14" max="14" width="0.90625" style="123" customWidth="1"/>
    <col min="15" max="18" width="13.08984375" style="123" customWidth="1"/>
    <col min="19" max="19" width="2.6328125" style="311" customWidth="1"/>
    <col min="20" max="22" width="5.6328125" style="311" customWidth="1"/>
    <col min="23" max="23" width="240.6328125" style="123" customWidth="1"/>
    <col min="24" max="34" width="0" style="123" hidden="1" customWidth="1"/>
    <col min="35" max="16384" width="10.6328125" style="123" hidden="1"/>
  </cols>
  <sheetData>
    <row r="1" spans="1:24" ht="9.9499999999999993" customHeight="1">
      <c r="A1" s="114" t="s">
        <v>122</v>
      </c>
      <c r="D1" s="124"/>
      <c r="G1" s="125"/>
      <c r="H1" s="125"/>
      <c r="J1" s="126"/>
      <c r="K1" s="127"/>
      <c r="L1" s="126"/>
      <c r="M1" s="127"/>
    </row>
    <row r="2" spans="1:24" s="129" customFormat="1" ht="36" customHeight="1">
      <c r="A2" s="128"/>
      <c r="B2" s="382" t="str">
        <f>Literals!B9</f>
        <v>Case Style</v>
      </c>
      <c r="C2" s="15"/>
      <c r="D2" s="546" t="str">
        <f>IF( ISBLANK( 'Case Style'!K10), "", 'Case Style'!K10 )</f>
        <v/>
      </c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312"/>
      <c r="T2" s="312"/>
      <c r="U2" s="312"/>
      <c r="V2" s="312"/>
    </row>
    <row r="3" spans="1:24" ht="26.1" customHeight="1" outlineLevel="1">
      <c r="A3" s="130"/>
      <c r="B3" s="383" t="str">
        <f>Literals!D9</f>
        <v>Case Number</v>
      </c>
      <c r="C3" s="131"/>
      <c r="D3" s="372" t="str">
        <f>IF( ISBLANK( 'Case Style'!K12), "", 'Case Style'!K12 )</f>
        <v/>
      </c>
      <c r="E3" s="132"/>
      <c r="F3" s="123" t="s">
        <v>63</v>
      </c>
      <c r="G3" s="556" t="s">
        <v>63</v>
      </c>
      <c r="H3" s="557"/>
      <c r="J3" s="133" t="s">
        <v>63</v>
      </c>
      <c r="K3" s="134"/>
      <c r="L3" s="126"/>
      <c r="M3" s="127"/>
      <c r="Q3" s="548"/>
      <c r="R3" s="549"/>
    </row>
    <row r="4" spans="1:24" ht="26.1" customHeight="1" outlineLevel="1">
      <c r="A4" s="130"/>
      <c r="B4" s="383" t="str">
        <f>Literals!B10</f>
        <v>Date of Marriage</v>
      </c>
      <c r="C4" s="131"/>
      <c r="D4" s="330" t="str">
        <f>IF( ISBLANK( 'Case Style'!K14), "", 'Case Style'!K14 )</f>
        <v/>
      </c>
      <c r="E4" s="132"/>
      <c r="F4" s="123" t="s">
        <v>63</v>
      </c>
      <c r="G4" s="363" t="s">
        <v>63</v>
      </c>
      <c r="H4" s="309" t="s">
        <v>63</v>
      </c>
      <c r="J4" s="133" t="s">
        <v>63</v>
      </c>
      <c r="K4" s="134"/>
      <c r="L4" s="126"/>
      <c r="M4" s="127"/>
      <c r="Q4" s="548"/>
      <c r="R4" s="549"/>
    </row>
    <row r="5" spans="1:24" ht="26.1" customHeight="1" outlineLevel="1">
      <c r="A5" s="130"/>
      <c r="B5" s="383" t="str">
        <f>Literals!B11</f>
        <v>Date of Filing</v>
      </c>
      <c r="C5" s="131"/>
      <c r="D5" s="330" t="str">
        <f>IF( ISBLANK( 'Case Style'!K16), "", 'Case Style'!K16)</f>
        <v/>
      </c>
      <c r="E5" s="132"/>
      <c r="F5" s="123" t="s">
        <v>63</v>
      </c>
      <c r="G5" s="364" t="s">
        <v>63</v>
      </c>
      <c r="H5" s="310" t="s">
        <v>63</v>
      </c>
      <c r="J5" s="133" t="s">
        <v>63</v>
      </c>
      <c r="K5" s="127"/>
      <c r="L5" s="126"/>
      <c r="M5" s="127"/>
      <c r="Q5" s="136"/>
      <c r="R5" s="135"/>
    </row>
    <row r="6" spans="1:24" ht="69.95" customHeight="1">
      <c r="A6" s="130"/>
      <c r="B6" s="384"/>
      <c r="D6" s="137"/>
      <c r="E6" s="138"/>
      <c r="F6" s="123" t="s">
        <v>63</v>
      </c>
      <c r="G6" s="139" t="s">
        <v>63</v>
      </c>
      <c r="H6" s="140" t="s">
        <v>63</v>
      </c>
      <c r="J6" s="141" t="s">
        <v>63</v>
      </c>
      <c r="K6" s="127"/>
      <c r="L6" s="126"/>
      <c r="M6" s="127"/>
      <c r="Q6" s="142"/>
      <c r="R6" s="140"/>
    </row>
    <row r="7" spans="1:24" s="144" customFormat="1" ht="27.95" customHeight="1">
      <c r="A7" s="143"/>
      <c r="B7" s="558" t="str">
        <f>Internals!B3</f>
        <v>Marital Assets</v>
      </c>
      <c r="C7" s="220"/>
      <c r="D7" s="552"/>
      <c r="E7" s="553"/>
      <c r="F7" s="221"/>
      <c r="G7" s="550" t="str">
        <f>Literals!B8</f>
        <v>Court Determined</v>
      </c>
      <c r="H7" s="551"/>
      <c r="I7" s="221"/>
      <c r="J7" s="568" t="str">
        <f>Literals!B7</f>
        <v>Valuations</v>
      </c>
      <c r="K7" s="569"/>
      <c r="L7" s="570"/>
      <c r="M7" s="571"/>
      <c r="N7" s="221"/>
      <c r="O7" s="572" t="str">
        <f>Literals!B19</f>
        <v>Proposed Distributions</v>
      </c>
      <c r="P7" s="569"/>
      <c r="Q7" s="570"/>
      <c r="R7" s="571"/>
    </row>
    <row r="8" spans="1:24" s="146" customFormat="1" ht="27.95" customHeight="1">
      <c r="A8" s="145"/>
      <c r="B8" s="559"/>
      <c r="C8" s="220"/>
      <c r="D8" s="554"/>
      <c r="E8" s="555"/>
      <c r="F8" s="210"/>
      <c r="G8" s="560" t="str">
        <f>Literals!D8</f>
        <v>Distributions</v>
      </c>
      <c r="H8" s="561"/>
      <c r="I8" s="210"/>
      <c r="J8" s="562" t="str">
        <f ca="1">FmtCtrls!D41</f>
        <v>Petitioner</v>
      </c>
      <c r="K8" s="563"/>
      <c r="L8" s="564" t="str">
        <f ca="1">FmtCtrls!D42</f>
        <v>Respondent</v>
      </c>
      <c r="M8" s="565"/>
      <c r="N8" s="210"/>
      <c r="O8" s="566" t="str">
        <f ca="1">FmtCtrls!D41</f>
        <v>Petitioner</v>
      </c>
      <c r="P8" s="567"/>
      <c r="Q8" s="567" t="str">
        <f ca="1">FmtCtrls!D42</f>
        <v>Respondent</v>
      </c>
      <c r="R8" s="573"/>
      <c r="S8" s="313"/>
      <c r="T8" s="313"/>
      <c r="U8" s="313"/>
      <c r="V8" s="313"/>
    </row>
    <row r="9" spans="1:24" ht="2.4500000000000002" customHeight="1">
      <c r="A9" s="130"/>
      <c r="B9" s="385"/>
      <c r="D9" s="147"/>
      <c r="E9" s="124"/>
      <c r="G9" s="148"/>
      <c r="H9" s="148"/>
      <c r="J9" s="149"/>
      <c r="K9" s="148"/>
      <c r="L9" s="149"/>
      <c r="M9" s="148"/>
      <c r="O9" s="148"/>
      <c r="P9" s="148"/>
      <c r="Q9" s="148"/>
      <c r="R9" s="148"/>
    </row>
    <row r="10" spans="1:24" ht="5.0999999999999996" customHeight="1">
      <c r="A10" s="130"/>
      <c r="B10" s="385"/>
      <c r="D10" s="161"/>
      <c r="E10" s="162"/>
      <c r="G10" s="163"/>
      <c r="H10" s="163"/>
      <c r="J10" s="164"/>
      <c r="K10" s="163"/>
      <c r="L10" s="164"/>
      <c r="M10" s="163"/>
      <c r="O10" s="163"/>
      <c r="P10" s="163"/>
      <c r="Q10" s="163"/>
      <c r="R10" s="163"/>
    </row>
    <row r="11" spans="1:24" s="151" customFormat="1" ht="27.95" customHeight="1">
      <c r="A11" s="150">
        <f>Internals!A4</f>
        <v>1</v>
      </c>
      <c r="B11" s="380" t="str">
        <f>Internals!B4</f>
        <v>Real Property</v>
      </c>
      <c r="D11" s="293" t="str">
        <f>Literals!B35</f>
        <v>Titled</v>
      </c>
      <c r="E11" s="294" t="str">
        <f>Literals!B36</f>
        <v>Address</v>
      </c>
      <c r="F11" s="152"/>
      <c r="G11" s="282" t="str">
        <f ca="1">FmtCtrls!D41</f>
        <v>Petitioner</v>
      </c>
      <c r="H11" s="283" t="str">
        <f ca="1">FmtCtrls!D42</f>
        <v>Respondent</v>
      </c>
      <c r="I11" s="153"/>
      <c r="J11" s="284" t="str">
        <f>Literals!B6</f>
        <v>Date</v>
      </c>
      <c r="K11" s="285" t="str">
        <f>Literals!B7</f>
        <v>Valuations</v>
      </c>
      <c r="L11" s="286" t="str">
        <f>Literals!B6</f>
        <v>Date</v>
      </c>
      <c r="M11" s="287" t="str">
        <f>Literals!B7</f>
        <v>Valuations</v>
      </c>
      <c r="N11" s="153"/>
      <c r="O11" s="288" t="str">
        <f ca="1">FmtCtrls!D41</f>
        <v>Petitioner</v>
      </c>
      <c r="P11" s="289" t="str">
        <f ca="1">FmtCtrls!D42</f>
        <v>Respondent</v>
      </c>
      <c r="Q11" s="289" t="str">
        <f ca="1">FmtCtrls!D41</f>
        <v>Petitioner</v>
      </c>
      <c r="R11" s="290" t="str">
        <f ca="1">FmtCtrls!D42</f>
        <v>Respondent</v>
      </c>
      <c r="S11" s="314"/>
      <c r="T11" s="314"/>
      <c r="U11" s="314"/>
      <c r="V11" s="314"/>
    </row>
    <row r="12" spans="1:24" s="121" customFormat="1" outlineLevel="1">
      <c r="A12" s="376" t="s">
        <v>123</v>
      </c>
      <c r="B12" s="377">
        <f>ROW()+1-Internals!$D$4</f>
        <v>1</v>
      </c>
      <c r="C12" s="120"/>
      <c r="D12" s="280"/>
      <c r="E12" s="368"/>
      <c r="F12" s="120"/>
      <c r="G12" s="516"/>
      <c r="H12" s="517"/>
      <c r="I12" s="154"/>
      <c r="J12" s="518"/>
      <c r="K12" s="519"/>
      <c r="L12" s="506"/>
      <c r="M12" s="520"/>
      <c r="N12" s="154"/>
      <c r="O12" s="516"/>
      <c r="P12" s="521"/>
      <c r="Q12" s="521"/>
      <c r="R12" s="517"/>
      <c r="S12" s="315"/>
      <c r="T12" s="315"/>
      <c r="U12" s="315"/>
      <c r="V12" s="315"/>
      <c r="X12" s="122"/>
    </row>
    <row r="13" spans="1:24" s="121" customFormat="1" outlineLevel="1">
      <c r="A13" s="376" t="s">
        <v>123</v>
      </c>
      <c r="B13" s="377">
        <f>ROW()+1-Internals!$D$4</f>
        <v>2</v>
      </c>
      <c r="C13" s="120"/>
      <c r="D13" s="279"/>
      <c r="E13" s="369"/>
      <c r="F13" s="120"/>
      <c r="G13" s="522"/>
      <c r="H13" s="523"/>
      <c r="I13" s="154"/>
      <c r="J13" s="524"/>
      <c r="K13" s="525"/>
      <c r="L13" s="509"/>
      <c r="M13" s="526"/>
      <c r="N13" s="154"/>
      <c r="O13" s="522"/>
      <c r="P13" s="527"/>
      <c r="Q13" s="527"/>
      <c r="R13" s="523"/>
      <c r="S13" s="315"/>
      <c r="T13" s="315"/>
      <c r="U13" s="315"/>
      <c r="V13" s="315"/>
      <c r="X13" s="122"/>
    </row>
    <row r="14" spans="1:24" s="262" customFormat="1" ht="24" customHeight="1">
      <c r="A14" s="469" t="s">
        <v>123</v>
      </c>
      <c r="B14" s="386"/>
      <c r="D14" s="401"/>
      <c r="E14" s="402" t="str">
        <f>Literals!B17</f>
        <v>Subtotal</v>
      </c>
      <c r="G14" s="423">
        <f>SUM( G12:G13)</f>
        <v>0</v>
      </c>
      <c r="H14" s="424">
        <f>SUM( H12:H13)</f>
        <v>0</v>
      </c>
      <c r="J14" s="425"/>
      <c r="K14" s="426">
        <f>SUM( K12:K13)</f>
        <v>0</v>
      </c>
      <c r="L14" s="427"/>
      <c r="M14" s="428">
        <f>SUM( M12:M13)</f>
        <v>0</v>
      </c>
      <c r="O14" s="423">
        <f>SUM( O12:O13)</f>
        <v>0</v>
      </c>
      <c r="P14" s="429">
        <f>SUM( P12:P13)</f>
        <v>0</v>
      </c>
      <c r="Q14" s="429">
        <f>SUM( Q12:Q13)</f>
        <v>0</v>
      </c>
      <c r="R14" s="424">
        <f>SUM( R12:R13)</f>
        <v>0</v>
      </c>
      <c r="S14" s="316"/>
      <c r="T14" s="316"/>
      <c r="U14" s="316"/>
      <c r="V14" s="316"/>
    </row>
    <row r="15" spans="1:24" ht="5.0999999999999996" hidden="1" customHeight="1">
      <c r="A15" s="375"/>
      <c r="B15" s="378"/>
      <c r="D15" s="147"/>
      <c r="E15" s="124"/>
      <c r="G15" s="198"/>
      <c r="H15" s="198"/>
      <c r="J15" s="199"/>
      <c r="K15" s="198"/>
      <c r="L15" s="199"/>
      <c r="M15" s="198"/>
      <c r="O15" s="198"/>
      <c r="P15" s="198"/>
      <c r="Q15" s="198"/>
      <c r="R15" s="198"/>
    </row>
    <row r="16" spans="1:24" s="158" customFormat="1" ht="20.25" hidden="1">
      <c r="A16" s="375"/>
      <c r="B16" s="387"/>
      <c r="D16" s="160"/>
      <c r="E16" s="273" t="str">
        <f>Literals!B34</f>
        <v>Equalize subtotal</v>
      </c>
      <c r="F16" s="159"/>
      <c r="G16" s="396">
        <f>SUM(H14,-G14)/2</f>
        <v>0</v>
      </c>
      <c r="H16" s="397">
        <f>SUM(G14,-H14)/2</f>
        <v>0</v>
      </c>
      <c r="J16" s="396"/>
      <c r="K16" s="398">
        <f>SUM(M14,-K14)/2</f>
        <v>0</v>
      </c>
      <c r="L16" s="399"/>
      <c r="M16" s="400">
        <f>SUM(K14,-M14)/2</f>
        <v>0</v>
      </c>
      <c r="O16" s="396">
        <f>SUM(P14,-O14)/2</f>
        <v>0</v>
      </c>
      <c r="P16" s="399">
        <f>SUM(O14,-P14)/2</f>
        <v>0</v>
      </c>
      <c r="Q16" s="399">
        <f>SUM(R14,-Q14)/2</f>
        <v>0</v>
      </c>
      <c r="R16" s="397">
        <f>SUM(Q14,-R14)/2</f>
        <v>0</v>
      </c>
      <c r="S16" s="317"/>
      <c r="T16" s="317"/>
      <c r="U16" s="317"/>
      <c r="V16" s="317"/>
    </row>
    <row r="17" spans="1:23" ht="5.0999999999999996" customHeight="1">
      <c r="A17" s="375"/>
      <c r="B17" s="378"/>
      <c r="D17" s="147"/>
      <c r="E17" s="124"/>
      <c r="G17" s="198"/>
      <c r="H17" s="198"/>
      <c r="J17" s="199"/>
      <c r="K17" s="198"/>
      <c r="L17" s="199"/>
      <c r="M17" s="198"/>
      <c r="O17" s="198"/>
      <c r="P17" s="198"/>
      <c r="Q17" s="198"/>
      <c r="R17" s="198"/>
    </row>
    <row r="18" spans="1:23" s="151" customFormat="1" ht="27.95" customHeight="1">
      <c r="A18" s="150">
        <f>Internals!A5</f>
        <v>2</v>
      </c>
      <c r="B18" s="380" t="str">
        <f>Internals!B5</f>
        <v>Accounts</v>
      </c>
      <c r="D18" s="187" t="str">
        <f>Literals!B35</f>
        <v>Titled</v>
      </c>
      <c r="E18" s="188" t="str">
        <f>Literals!B37</f>
        <v>Institution  +  last 4</v>
      </c>
      <c r="F18" s="152"/>
      <c r="G18" s="241" t="str">
        <f ca="1">FmtCtrls!D41</f>
        <v>Petitioner</v>
      </c>
      <c r="H18" s="242" t="str">
        <f ca="1">FmtCtrls!D42</f>
        <v>Respondent</v>
      </c>
      <c r="I18" s="153"/>
      <c r="J18" s="243" t="str">
        <f>Literals!B6</f>
        <v>Date</v>
      </c>
      <c r="K18" s="219" t="str">
        <f>Literals!B7</f>
        <v>Valuations</v>
      </c>
      <c r="L18" s="211" t="str">
        <f>Literals!B6</f>
        <v>Date</v>
      </c>
      <c r="M18" s="231" t="str">
        <f>Literals!B7</f>
        <v>Valuations</v>
      </c>
      <c r="N18" s="153"/>
      <c r="O18" s="244" t="str">
        <f ca="1">FmtCtrls!D41</f>
        <v>Petitioner</v>
      </c>
      <c r="P18" s="212" t="str">
        <f ca="1">FmtCtrls!D42</f>
        <v>Respondent</v>
      </c>
      <c r="Q18" s="212" t="str">
        <f ca="1">FmtCtrls!D41</f>
        <v>Petitioner</v>
      </c>
      <c r="R18" s="232" t="str">
        <f ca="1">FmtCtrls!D42</f>
        <v>Respondent</v>
      </c>
      <c r="S18" s="314"/>
      <c r="T18" s="314"/>
      <c r="U18" s="314"/>
      <c r="V18" s="314"/>
    </row>
    <row r="19" spans="1:23" s="263" customFormat="1" outlineLevel="1">
      <c r="A19" s="376" t="s">
        <v>123</v>
      </c>
      <c r="B19" s="377">
        <f>ROW()+1-Internals!$D$5</f>
        <v>1</v>
      </c>
      <c r="C19" s="120"/>
      <c r="D19" s="280"/>
      <c r="E19" s="368"/>
      <c r="F19" s="120"/>
      <c r="G19" s="516"/>
      <c r="H19" s="517"/>
      <c r="I19" s="154"/>
      <c r="J19" s="518"/>
      <c r="K19" s="519"/>
      <c r="L19" s="506"/>
      <c r="M19" s="517"/>
      <c r="N19" s="154"/>
      <c r="O19" s="516"/>
      <c r="P19" s="521"/>
      <c r="Q19" s="521"/>
      <c r="R19" s="517"/>
      <c r="S19" s="315"/>
      <c r="T19" s="315"/>
      <c r="U19" s="315"/>
      <c r="V19" s="315"/>
      <c r="W19" s="121"/>
    </row>
    <row r="20" spans="1:23" s="263" customFormat="1" outlineLevel="1">
      <c r="A20" s="376" t="s">
        <v>123</v>
      </c>
      <c r="B20" s="377">
        <f>ROW()+1-Internals!$D$5</f>
        <v>2</v>
      </c>
      <c r="C20" s="120"/>
      <c r="D20" s="279"/>
      <c r="E20" s="369"/>
      <c r="F20" s="120"/>
      <c r="G20" s="522"/>
      <c r="H20" s="523"/>
      <c r="I20" s="154"/>
      <c r="J20" s="524"/>
      <c r="K20" s="525"/>
      <c r="L20" s="509"/>
      <c r="M20" s="523"/>
      <c r="N20" s="154"/>
      <c r="O20" s="522"/>
      <c r="P20" s="527"/>
      <c r="Q20" s="527"/>
      <c r="R20" s="523"/>
      <c r="S20" s="315"/>
      <c r="T20" s="315"/>
      <c r="U20" s="315"/>
      <c r="V20" s="315"/>
      <c r="W20" s="121"/>
    </row>
    <row r="21" spans="1:23" s="262" customFormat="1" ht="24" customHeight="1">
      <c r="A21" s="261"/>
      <c r="B21" s="386"/>
      <c r="D21" s="401"/>
      <c r="E21" s="402" t="str">
        <f>Literals!B17</f>
        <v>Subtotal</v>
      </c>
      <c r="G21" s="423">
        <f>SUM( G19:G20)</f>
        <v>0</v>
      </c>
      <c r="H21" s="424">
        <f>SUM( H19:H20)</f>
        <v>0</v>
      </c>
      <c r="J21" s="425"/>
      <c r="K21" s="426">
        <f>SUM( K19:K20)</f>
        <v>0</v>
      </c>
      <c r="L21" s="427"/>
      <c r="M21" s="428">
        <f>SUM( M19:M20)</f>
        <v>0</v>
      </c>
      <c r="O21" s="423">
        <f>SUM( O19:O20)</f>
        <v>0</v>
      </c>
      <c r="P21" s="429">
        <f>SUM( P19:P20)</f>
        <v>0</v>
      </c>
      <c r="Q21" s="429">
        <f>SUM( Q19:Q20)</f>
        <v>0</v>
      </c>
      <c r="R21" s="424">
        <f>SUM( R19:R20)</f>
        <v>0</v>
      </c>
      <c r="S21" s="316"/>
      <c r="T21" s="316"/>
      <c r="U21" s="316"/>
      <c r="V21" s="316"/>
    </row>
    <row r="22" spans="1:23" ht="5.0999999999999996" hidden="1" customHeight="1">
      <c r="A22" s="130"/>
      <c r="B22" s="378"/>
      <c r="D22" s="147"/>
      <c r="E22" s="124"/>
      <c r="G22" s="198"/>
      <c r="H22" s="198"/>
      <c r="J22" s="199"/>
      <c r="K22" s="198"/>
      <c r="L22" s="199"/>
      <c r="M22" s="198"/>
      <c r="O22" s="198"/>
      <c r="P22" s="198"/>
      <c r="Q22" s="198"/>
      <c r="R22" s="198"/>
    </row>
    <row r="23" spans="1:23" s="158" customFormat="1" ht="20.25" hidden="1">
      <c r="A23" s="157"/>
      <c r="B23" s="379"/>
      <c r="D23" s="160"/>
      <c r="E23" s="273" t="str">
        <f>Literals!B34</f>
        <v>Equalize subtotal</v>
      </c>
      <c r="G23" s="396">
        <f>SUM(H21,-G21)/2</f>
        <v>0</v>
      </c>
      <c r="H23" s="397">
        <f>SUM(G21,-H21)/2</f>
        <v>0</v>
      </c>
      <c r="J23" s="396"/>
      <c r="K23" s="398">
        <f>SUM(M21,-K21)/2</f>
        <v>0</v>
      </c>
      <c r="L23" s="399"/>
      <c r="M23" s="400">
        <f>SUM(K21,-M21)/2</f>
        <v>0</v>
      </c>
      <c r="O23" s="396">
        <f>SUM(P21,-O21)/2</f>
        <v>0</v>
      </c>
      <c r="P23" s="399">
        <f>SUM(O21,-P21)/2</f>
        <v>0</v>
      </c>
      <c r="Q23" s="399">
        <f>SUM(R21,-Q21)/2</f>
        <v>0</v>
      </c>
      <c r="R23" s="397">
        <f>SUM(Q21,-R21)/2</f>
        <v>0</v>
      </c>
      <c r="S23" s="317"/>
      <c r="T23" s="317"/>
      <c r="U23" s="317"/>
      <c r="V23" s="317"/>
    </row>
    <row r="24" spans="1:23" ht="5.0999999999999996" customHeight="1">
      <c r="A24" s="130"/>
      <c r="B24" s="378"/>
      <c r="D24" s="161"/>
      <c r="E24" s="162"/>
      <c r="G24" s="200"/>
      <c r="H24" s="200"/>
      <c r="J24" s="201"/>
      <c r="K24" s="198"/>
      <c r="L24" s="201"/>
      <c r="M24" s="198"/>
      <c r="O24" s="200"/>
      <c r="P24" s="200"/>
      <c r="Q24" s="200"/>
      <c r="R24" s="200"/>
    </row>
    <row r="25" spans="1:23" s="151" customFormat="1" ht="27.95" customHeight="1">
      <c r="A25" s="150">
        <f>Internals!A6</f>
        <v>3</v>
      </c>
      <c r="B25" s="380" t="str">
        <f>Internals!B6</f>
        <v>Retirement</v>
      </c>
      <c r="D25" s="187" t="str">
        <f>Literals!B35</f>
        <v>Titled</v>
      </c>
      <c r="E25" s="188" t="str">
        <f>Literals!B37</f>
        <v>Institution  +  last 4</v>
      </c>
      <c r="F25" s="153"/>
      <c r="G25" s="241" t="str">
        <f ca="1">FmtCtrls!D41</f>
        <v>Petitioner</v>
      </c>
      <c r="H25" s="242" t="str">
        <f ca="1">FmtCtrls!D42</f>
        <v>Respondent</v>
      </c>
      <c r="I25" s="153"/>
      <c r="J25" s="243" t="str">
        <f>Literals!B6</f>
        <v>Date</v>
      </c>
      <c r="K25" s="219" t="str">
        <f>Literals!B7</f>
        <v>Valuations</v>
      </c>
      <c r="L25" s="211" t="str">
        <f>Literals!B6</f>
        <v>Date</v>
      </c>
      <c r="M25" s="231" t="str">
        <f>Literals!B7</f>
        <v>Valuations</v>
      </c>
      <c r="N25" s="153"/>
      <c r="O25" s="367" t="str">
        <f ca="1">FmtCtrls!D41</f>
        <v>Petitioner</v>
      </c>
      <c r="P25" s="251" t="str">
        <f ca="1">FmtCtrls!D42</f>
        <v>Respondent</v>
      </c>
      <c r="Q25" s="219" t="str">
        <f ca="1">FmtCtrls!D41</f>
        <v>Petitioner</v>
      </c>
      <c r="R25" s="231" t="str">
        <f ca="1">FmtCtrls!D42</f>
        <v>Respondent</v>
      </c>
      <c r="S25" s="314"/>
      <c r="T25" s="314"/>
      <c r="U25" s="314"/>
      <c r="V25" s="314"/>
    </row>
    <row r="26" spans="1:23" s="263" customFormat="1" outlineLevel="1">
      <c r="A26" s="376" t="s">
        <v>123</v>
      </c>
      <c r="B26" s="377">
        <f>ROW()+1-Internals!$D$6</f>
        <v>1</v>
      </c>
      <c r="C26" s="120"/>
      <c r="D26" s="279"/>
      <c r="E26" s="369"/>
      <c r="F26" s="120"/>
      <c r="G26" s="480"/>
      <c r="H26" s="481"/>
      <c r="I26" s="154"/>
      <c r="J26" s="482"/>
      <c r="K26" s="483"/>
      <c r="L26" s="422"/>
      <c r="M26" s="484"/>
      <c r="N26" s="154"/>
      <c r="O26" s="480"/>
      <c r="P26" s="485"/>
      <c r="Q26" s="485"/>
      <c r="R26" s="481"/>
      <c r="S26" s="315"/>
      <c r="T26" s="315"/>
      <c r="U26" s="315"/>
      <c r="V26" s="315"/>
      <c r="W26" s="121"/>
    </row>
    <row r="27" spans="1:23" s="263" customFormat="1" outlineLevel="1">
      <c r="A27" s="376" t="s">
        <v>123</v>
      </c>
      <c r="B27" s="377">
        <f>ROW()+1-Internals!$D$6</f>
        <v>2</v>
      </c>
      <c r="C27" s="120"/>
      <c r="D27" s="281"/>
      <c r="E27" s="468"/>
      <c r="F27" s="120"/>
      <c r="G27" s="486"/>
      <c r="H27" s="487"/>
      <c r="I27" s="154"/>
      <c r="J27" s="488"/>
      <c r="K27" s="489"/>
      <c r="L27" s="438"/>
      <c r="M27" s="490"/>
      <c r="N27" s="154"/>
      <c r="O27" s="486"/>
      <c r="P27" s="491"/>
      <c r="Q27" s="491"/>
      <c r="R27" s="487"/>
      <c r="S27" s="315"/>
      <c r="T27" s="315"/>
      <c r="U27" s="315"/>
      <c r="V27" s="315"/>
      <c r="W27" s="121"/>
    </row>
    <row r="28" spans="1:23" s="156" customFormat="1" ht="24" customHeight="1">
      <c r="A28" s="155"/>
      <c r="B28" s="378"/>
      <c r="D28" s="401"/>
      <c r="E28" s="402" t="str">
        <f>Literals!B17</f>
        <v>Subtotal</v>
      </c>
      <c r="F28" s="262"/>
      <c r="G28" s="423">
        <f>SUM( G26:G27)</f>
        <v>0</v>
      </c>
      <c r="H28" s="424">
        <f>SUM( H26:H27)</f>
        <v>0</v>
      </c>
      <c r="I28" s="262"/>
      <c r="J28" s="425"/>
      <c r="K28" s="426">
        <f>SUM( K26:K27)</f>
        <v>0</v>
      </c>
      <c r="L28" s="427"/>
      <c r="M28" s="428">
        <f>SUM( M26:M27)</f>
        <v>0</v>
      </c>
      <c r="N28" s="262"/>
      <c r="O28" s="423">
        <f>SUM( O26:O27)</f>
        <v>0</v>
      </c>
      <c r="P28" s="429">
        <f>SUM( P26:P27)</f>
        <v>0</v>
      </c>
      <c r="Q28" s="429">
        <f>SUM( Q26:Q27)</f>
        <v>0</v>
      </c>
      <c r="R28" s="424">
        <f>SUM( R26:R27)</f>
        <v>0</v>
      </c>
      <c r="S28" s="318"/>
      <c r="T28" s="318"/>
      <c r="U28" s="318"/>
      <c r="V28" s="318"/>
    </row>
    <row r="29" spans="1:23" ht="5.0999999999999996" hidden="1" customHeight="1">
      <c r="A29" s="130"/>
      <c r="B29" s="378"/>
      <c r="D29" s="147"/>
      <c r="E29" s="124"/>
      <c r="G29" s="198"/>
      <c r="H29" s="198"/>
      <c r="J29" s="199"/>
      <c r="K29" s="223"/>
      <c r="L29" s="199"/>
      <c r="M29" s="198"/>
      <c r="O29" s="198"/>
      <c r="P29" s="198"/>
      <c r="Q29" s="198"/>
      <c r="R29" s="198"/>
    </row>
    <row r="30" spans="1:23" s="158" customFormat="1" ht="20.25" hidden="1">
      <c r="A30" s="157"/>
      <c r="B30" s="379"/>
      <c r="D30" s="160"/>
      <c r="E30" s="273" t="str">
        <f>Literals!B34</f>
        <v>Equalize subtotal</v>
      </c>
      <c r="G30" s="396">
        <f>SUM(H28,-G28)/2</f>
        <v>0</v>
      </c>
      <c r="H30" s="397">
        <f>SUM(G28,-H28)/2</f>
        <v>0</v>
      </c>
      <c r="J30" s="396"/>
      <c r="K30" s="398">
        <f>SUM(M28,-K28)/2</f>
        <v>0</v>
      </c>
      <c r="L30" s="399"/>
      <c r="M30" s="400">
        <f>SUM(K28,-M28)/2</f>
        <v>0</v>
      </c>
      <c r="O30" s="396">
        <f>SUM(P28,-O28)/2</f>
        <v>0</v>
      </c>
      <c r="P30" s="399">
        <f>SUM(O28,-P28)/2</f>
        <v>0</v>
      </c>
      <c r="Q30" s="399">
        <f>SUM(R28,-Q28)/2</f>
        <v>0</v>
      </c>
      <c r="R30" s="397">
        <f>SUM(Q28,-R28)/2</f>
        <v>0</v>
      </c>
      <c r="S30" s="317"/>
      <c r="T30" s="317"/>
      <c r="U30" s="317"/>
      <c r="V30" s="317"/>
    </row>
    <row r="31" spans="1:23" ht="5.0999999999999996" customHeight="1">
      <c r="A31" s="130"/>
      <c r="B31" s="378"/>
      <c r="D31" s="161"/>
      <c r="E31" s="162"/>
      <c r="G31" s="200"/>
      <c r="H31" s="200"/>
      <c r="J31" s="201"/>
      <c r="K31" s="198"/>
      <c r="L31" s="201"/>
      <c r="M31" s="198"/>
      <c r="O31" s="200"/>
      <c r="P31" s="200"/>
      <c r="Q31" s="200"/>
      <c r="R31" s="200"/>
    </row>
    <row r="32" spans="1:23" s="151" customFormat="1" ht="27.95" customHeight="1">
      <c r="A32" s="150">
        <f>Internals!A7</f>
        <v>4</v>
      </c>
      <c r="B32" s="380" t="str">
        <f>Internals!B7</f>
        <v>Pre-Tax Retirement</v>
      </c>
      <c r="D32" s="187" t="str">
        <f>Literals!B35</f>
        <v>Titled</v>
      </c>
      <c r="E32" s="188" t="str">
        <f>Literals!B37</f>
        <v>Institution  +  last 4</v>
      </c>
      <c r="F32" s="153"/>
      <c r="G32" s="241" t="str">
        <f ca="1">FmtCtrls!D41</f>
        <v>Petitioner</v>
      </c>
      <c r="H32" s="242" t="str">
        <f ca="1">FmtCtrls!D42</f>
        <v>Respondent</v>
      </c>
      <c r="I32" s="153"/>
      <c r="J32" s="243" t="str">
        <f>Literals!B6</f>
        <v>Date</v>
      </c>
      <c r="K32" s="219" t="str">
        <f>Literals!B7</f>
        <v>Valuations</v>
      </c>
      <c r="L32" s="211" t="str">
        <f>Literals!B6</f>
        <v>Date</v>
      </c>
      <c r="M32" s="231" t="str">
        <f>Literals!B7</f>
        <v>Valuations</v>
      </c>
      <c r="N32" s="153"/>
      <c r="O32" s="244" t="str">
        <f ca="1">FmtCtrls!D41</f>
        <v>Petitioner</v>
      </c>
      <c r="P32" s="212" t="str">
        <f ca="1">FmtCtrls!D42</f>
        <v>Respondent</v>
      </c>
      <c r="Q32" s="212" t="str">
        <f ca="1">FmtCtrls!D41</f>
        <v>Petitioner</v>
      </c>
      <c r="R32" s="232" t="str">
        <f ca="1">FmtCtrls!D42</f>
        <v>Respondent</v>
      </c>
      <c r="S32" s="314"/>
      <c r="T32" s="314"/>
      <c r="U32" s="314"/>
      <c r="V32" s="314"/>
    </row>
    <row r="33" spans="1:23" s="263" customFormat="1" outlineLevel="1">
      <c r="A33" s="376" t="s">
        <v>123</v>
      </c>
      <c r="B33" s="377">
        <f>ROW()+1-Internals!$D$7</f>
        <v>1</v>
      </c>
      <c r="C33" s="120"/>
      <c r="D33" s="280"/>
      <c r="E33" s="368"/>
      <c r="F33" s="120"/>
      <c r="G33" s="474"/>
      <c r="H33" s="475"/>
      <c r="I33" s="154"/>
      <c r="J33" s="492"/>
      <c r="K33" s="477"/>
      <c r="L33" s="421"/>
      <c r="M33" s="475"/>
      <c r="N33" s="154"/>
      <c r="O33" s="474"/>
      <c r="P33" s="479"/>
      <c r="Q33" s="479"/>
      <c r="R33" s="475"/>
      <c r="S33" s="315"/>
      <c r="T33" s="315"/>
      <c r="U33" s="315"/>
      <c r="V33" s="315"/>
      <c r="W33" s="121"/>
    </row>
    <row r="34" spans="1:23" s="263" customFormat="1" outlineLevel="1">
      <c r="A34" s="376" t="s">
        <v>123</v>
      </c>
      <c r="B34" s="377">
        <f>ROW()+1-Internals!$D$7</f>
        <v>2</v>
      </c>
      <c r="C34" s="120"/>
      <c r="D34" s="279"/>
      <c r="E34" s="369"/>
      <c r="F34" s="120"/>
      <c r="G34" s="480"/>
      <c r="H34" s="481"/>
      <c r="I34" s="154"/>
      <c r="J34" s="493"/>
      <c r="K34" s="483"/>
      <c r="L34" s="422"/>
      <c r="M34" s="481"/>
      <c r="N34" s="154"/>
      <c r="O34" s="480"/>
      <c r="P34" s="485"/>
      <c r="Q34" s="485"/>
      <c r="R34" s="481"/>
      <c r="S34" s="315"/>
      <c r="T34" s="315"/>
      <c r="U34" s="315"/>
      <c r="V34" s="315"/>
      <c r="W34" s="121"/>
    </row>
    <row r="35" spans="1:23" s="156" customFormat="1" ht="24" customHeight="1">
      <c r="A35" s="155"/>
      <c r="B35" s="378"/>
      <c r="D35" s="401"/>
      <c r="E35" s="402" t="str">
        <f>Literals!B17</f>
        <v>Subtotal</v>
      </c>
      <c r="F35" s="262"/>
      <c r="G35" s="423">
        <f>SUM( G33:G34)</f>
        <v>0</v>
      </c>
      <c r="H35" s="424">
        <f>SUM( H33:H34)</f>
        <v>0</v>
      </c>
      <c r="I35" s="262"/>
      <c r="J35" s="425"/>
      <c r="K35" s="426">
        <f>SUM( K33:K34)</f>
        <v>0</v>
      </c>
      <c r="L35" s="427"/>
      <c r="M35" s="428">
        <f>SUM( M33:M34)</f>
        <v>0</v>
      </c>
      <c r="N35" s="262"/>
      <c r="O35" s="423">
        <f>SUM( O33:O34)</f>
        <v>0</v>
      </c>
      <c r="P35" s="429">
        <f>SUM( P33:P34)</f>
        <v>0</v>
      </c>
      <c r="Q35" s="429">
        <f>SUM( Q33:Q34)</f>
        <v>0</v>
      </c>
      <c r="R35" s="424">
        <f>SUM( R33:R34)</f>
        <v>0</v>
      </c>
      <c r="S35" s="318"/>
      <c r="T35" s="318"/>
      <c r="U35" s="318"/>
      <c r="V35" s="318"/>
    </row>
    <row r="36" spans="1:23" ht="5.0999999999999996" hidden="1" customHeight="1">
      <c r="A36" s="130"/>
      <c r="B36" s="378"/>
      <c r="D36" s="147"/>
      <c r="E36" s="124"/>
      <c r="G36" s="198"/>
      <c r="H36" s="198"/>
      <c r="J36" s="199"/>
      <c r="K36" s="198"/>
      <c r="L36" s="199"/>
      <c r="M36" s="198"/>
      <c r="O36" s="198"/>
      <c r="P36" s="198"/>
      <c r="Q36" s="198"/>
      <c r="R36" s="198"/>
    </row>
    <row r="37" spans="1:23" s="158" customFormat="1" ht="20.25" hidden="1">
      <c r="A37" s="157"/>
      <c r="B37" s="379"/>
      <c r="D37" s="160"/>
      <c r="E37" s="273" t="str">
        <f>Literals!B34</f>
        <v>Equalize subtotal</v>
      </c>
      <c r="G37" s="396">
        <f>SUM(H35,-G35)/2</f>
        <v>0</v>
      </c>
      <c r="H37" s="397">
        <f>SUM(G35,-H35)/2</f>
        <v>0</v>
      </c>
      <c r="J37" s="396"/>
      <c r="K37" s="398">
        <f>SUM(M35,-K35)/2</f>
        <v>0</v>
      </c>
      <c r="L37" s="399"/>
      <c r="M37" s="400">
        <f>SUM(K35,-M35)/2</f>
        <v>0</v>
      </c>
      <c r="O37" s="396">
        <f>SUM(P35,-O35)/2</f>
        <v>0</v>
      </c>
      <c r="P37" s="399">
        <f>SUM(O35,-P35)/2</f>
        <v>0</v>
      </c>
      <c r="Q37" s="399">
        <f>SUM(R35,-Q35)/2</f>
        <v>0</v>
      </c>
      <c r="R37" s="397">
        <f>SUM(Q35,-R35)/2</f>
        <v>0</v>
      </c>
      <c r="S37" s="317"/>
      <c r="T37" s="317"/>
      <c r="U37" s="317"/>
      <c r="V37" s="317"/>
    </row>
    <row r="38" spans="1:23" ht="5.0999999999999996" customHeight="1">
      <c r="A38" s="130"/>
      <c r="B38" s="378"/>
      <c r="D38" s="161"/>
      <c r="E38" s="162"/>
      <c r="G38" s="200"/>
      <c r="H38" s="200"/>
      <c r="J38" s="201"/>
      <c r="K38" s="198"/>
      <c r="L38" s="201"/>
      <c r="M38" s="198"/>
      <c r="O38" s="200"/>
      <c r="P38" s="200"/>
      <c r="Q38" s="200"/>
      <c r="R38" s="200"/>
    </row>
    <row r="39" spans="1:23" s="151" customFormat="1" ht="27.95" customHeight="1">
      <c r="A39" s="150">
        <f>Internals!A8</f>
        <v>5</v>
      </c>
      <c r="B39" s="380" t="str">
        <f>Internals!B8</f>
        <v>Business Interests</v>
      </c>
      <c r="D39" s="187" t="str">
        <f>Literals!B4</f>
        <v>Possession</v>
      </c>
      <c r="E39" s="188" t="str">
        <f>Literals!B77</f>
        <v>Entity</v>
      </c>
      <c r="F39" s="153"/>
      <c r="G39" s="241" t="str">
        <f ca="1">FmtCtrls!D41</f>
        <v>Petitioner</v>
      </c>
      <c r="H39" s="242" t="str">
        <f ca="1">FmtCtrls!D42</f>
        <v>Respondent</v>
      </c>
      <c r="I39" s="153"/>
      <c r="J39" s="243" t="str">
        <f>Literals!B6</f>
        <v>Date</v>
      </c>
      <c r="K39" s="219" t="str">
        <f>Literals!B7</f>
        <v>Valuations</v>
      </c>
      <c r="L39" s="211" t="str">
        <f>Literals!B6</f>
        <v>Date</v>
      </c>
      <c r="M39" s="231" t="str">
        <f>Literals!B7</f>
        <v>Valuations</v>
      </c>
      <c r="N39" s="153"/>
      <c r="O39" s="244" t="str">
        <f ca="1">FmtCtrls!D41</f>
        <v>Petitioner</v>
      </c>
      <c r="P39" s="212" t="str">
        <f ca="1">FmtCtrls!D42</f>
        <v>Respondent</v>
      </c>
      <c r="Q39" s="212" t="str">
        <f ca="1">FmtCtrls!D41</f>
        <v>Petitioner</v>
      </c>
      <c r="R39" s="232" t="str">
        <f ca="1">FmtCtrls!D42</f>
        <v>Respondent</v>
      </c>
      <c r="S39" s="314"/>
      <c r="T39" s="314"/>
      <c r="U39" s="314"/>
      <c r="V39" s="314"/>
    </row>
    <row r="40" spans="1:23" s="263" customFormat="1" outlineLevel="1">
      <c r="A40" s="376" t="s">
        <v>123</v>
      </c>
      <c r="B40" s="377">
        <f>ROW()+1-Internals!$D$8</f>
        <v>1</v>
      </c>
      <c r="C40" s="120"/>
      <c r="D40" s="327"/>
      <c r="E40" s="370"/>
      <c r="F40" s="120"/>
      <c r="G40" s="494"/>
      <c r="H40" s="496"/>
      <c r="I40" s="154"/>
      <c r="J40" s="498"/>
      <c r="K40" s="500"/>
      <c r="L40" s="430"/>
      <c r="M40" s="496"/>
      <c r="N40" s="154"/>
      <c r="O40" s="494"/>
      <c r="P40" s="503"/>
      <c r="Q40" s="503"/>
      <c r="R40" s="496"/>
      <c r="S40" s="315"/>
      <c r="T40" s="315"/>
      <c r="U40" s="315"/>
      <c r="V40" s="315"/>
      <c r="W40" s="121"/>
    </row>
    <row r="41" spans="1:23" s="263" customFormat="1" outlineLevel="1">
      <c r="A41" s="376" t="s">
        <v>123</v>
      </c>
      <c r="B41" s="377">
        <f>ROW()+1-Internals!$D$8</f>
        <v>2</v>
      </c>
      <c r="C41" s="120"/>
      <c r="D41" s="291"/>
      <c r="E41" s="371"/>
      <c r="F41" s="120"/>
      <c r="G41" s="495"/>
      <c r="H41" s="497"/>
      <c r="I41" s="154"/>
      <c r="J41" s="499"/>
      <c r="K41" s="501"/>
      <c r="L41" s="502"/>
      <c r="M41" s="497"/>
      <c r="N41" s="154"/>
      <c r="O41" s="495"/>
      <c r="P41" s="504"/>
      <c r="Q41" s="504"/>
      <c r="R41" s="497"/>
      <c r="S41" s="315"/>
      <c r="T41" s="315"/>
      <c r="U41" s="315"/>
      <c r="V41" s="315"/>
      <c r="W41" s="121"/>
    </row>
    <row r="42" spans="1:23" s="156" customFormat="1" ht="24" customHeight="1">
      <c r="A42" s="155"/>
      <c r="B42" s="378"/>
      <c r="D42" s="307"/>
      <c r="E42" s="308" t="str">
        <f>Literals!B17</f>
        <v>Subtotal</v>
      </c>
      <c r="F42" s="262"/>
      <c r="G42" s="431">
        <f>SUM( G40:G41)</f>
        <v>0</v>
      </c>
      <c r="H42" s="432">
        <f>SUM( H40:H41)</f>
        <v>0</v>
      </c>
      <c r="I42" s="262"/>
      <c r="J42" s="433"/>
      <c r="K42" s="434">
        <f>SUM( K40:K41)</f>
        <v>0</v>
      </c>
      <c r="L42" s="435"/>
      <c r="M42" s="436">
        <f>SUM( M40:M41)</f>
        <v>0</v>
      </c>
      <c r="N42" s="262"/>
      <c r="O42" s="431">
        <f>SUM( O40:O41)</f>
        <v>0</v>
      </c>
      <c r="P42" s="437">
        <f>SUM( P40:P41)</f>
        <v>0</v>
      </c>
      <c r="Q42" s="437">
        <f>SUM( Q40:Q41)</f>
        <v>0</v>
      </c>
      <c r="R42" s="432">
        <f>SUM( R40:R41)</f>
        <v>0</v>
      </c>
      <c r="S42" s="318"/>
      <c r="T42" s="318"/>
      <c r="U42" s="318"/>
      <c r="V42" s="318"/>
    </row>
    <row r="43" spans="1:23" ht="5.0999999999999996" hidden="1" customHeight="1">
      <c r="A43" s="130"/>
      <c r="B43" s="378"/>
      <c r="D43" s="147"/>
      <c r="E43" s="124"/>
      <c r="G43" s="198"/>
      <c r="H43" s="198"/>
      <c r="J43" s="199"/>
      <c r="K43" s="198"/>
      <c r="L43" s="199"/>
      <c r="M43" s="198"/>
      <c r="O43" s="198"/>
      <c r="P43" s="198"/>
      <c r="Q43" s="198"/>
      <c r="R43" s="198"/>
    </row>
    <row r="44" spans="1:23" s="158" customFormat="1" ht="20.25" hidden="1">
      <c r="A44" s="157"/>
      <c r="B44" s="379"/>
      <c r="D44" s="160"/>
      <c r="E44" s="273" t="str">
        <f>Literals!B34</f>
        <v>Equalize subtotal</v>
      </c>
      <c r="G44" s="396">
        <f>SUM(H42,-G42)/2</f>
        <v>0</v>
      </c>
      <c r="H44" s="397">
        <f>SUM(G42,-H42)/2</f>
        <v>0</v>
      </c>
      <c r="J44" s="396"/>
      <c r="K44" s="398">
        <f>SUM(M42,-K42)/2</f>
        <v>0</v>
      </c>
      <c r="L44" s="399"/>
      <c r="M44" s="400">
        <f>SUM(K42,-M42)/2</f>
        <v>0</v>
      </c>
      <c r="O44" s="396">
        <f>SUM(P42,-O42)/2</f>
        <v>0</v>
      </c>
      <c r="P44" s="399">
        <f>SUM(O42,-P42)/2</f>
        <v>0</v>
      </c>
      <c r="Q44" s="399">
        <f>SUM(R42,-Q42)/2</f>
        <v>0</v>
      </c>
      <c r="R44" s="397">
        <f>SUM(Q42,-R42)/2</f>
        <v>0</v>
      </c>
      <c r="S44" s="317"/>
      <c r="T44" s="317"/>
      <c r="U44" s="317"/>
      <c r="V44" s="317"/>
    </row>
    <row r="45" spans="1:23" ht="5.0999999999999996" customHeight="1">
      <c r="A45" s="130"/>
      <c r="B45" s="378"/>
      <c r="D45" s="161"/>
      <c r="E45" s="162"/>
      <c r="G45" s="200"/>
      <c r="H45" s="200"/>
      <c r="J45" s="201"/>
      <c r="K45" s="198"/>
      <c r="L45" s="201"/>
      <c r="M45" s="198"/>
      <c r="O45" s="200"/>
      <c r="P45" s="200"/>
      <c r="Q45" s="200"/>
      <c r="R45" s="200"/>
    </row>
    <row r="46" spans="1:23" s="151" customFormat="1" ht="27.95" customHeight="1">
      <c r="A46" s="150">
        <f>Internals!A9</f>
        <v>6</v>
      </c>
      <c r="B46" s="380" t="str">
        <f>Internals!B9</f>
        <v>Personal Property</v>
      </c>
      <c r="D46" s="187" t="str">
        <f>Literals!B4</f>
        <v>Possession</v>
      </c>
      <c r="E46" s="188" t="str">
        <f>Literals!B5</f>
        <v>Item</v>
      </c>
      <c r="F46" s="153"/>
      <c r="G46" s="241" t="str">
        <f ca="1">FmtCtrls!D41</f>
        <v>Petitioner</v>
      </c>
      <c r="H46" s="242" t="str">
        <f ca="1">FmtCtrls!D42</f>
        <v>Respondent</v>
      </c>
      <c r="I46" s="153"/>
      <c r="J46" s="243" t="str">
        <f>Literals!B6</f>
        <v>Date</v>
      </c>
      <c r="K46" s="219" t="str">
        <f>Literals!B7</f>
        <v>Valuations</v>
      </c>
      <c r="L46" s="211" t="str">
        <f>Literals!B6</f>
        <v>Date</v>
      </c>
      <c r="M46" s="231" t="str">
        <f>Literals!B7</f>
        <v>Valuations</v>
      </c>
      <c r="N46" s="153"/>
      <c r="O46" s="244" t="str">
        <f ca="1">FmtCtrls!D41</f>
        <v>Petitioner</v>
      </c>
      <c r="P46" s="212" t="str">
        <f ca="1">FmtCtrls!D42</f>
        <v>Respondent</v>
      </c>
      <c r="Q46" s="212" t="str">
        <f ca="1">FmtCtrls!D41</f>
        <v>Petitioner</v>
      </c>
      <c r="R46" s="232" t="str">
        <f ca="1">FmtCtrls!D42</f>
        <v>Respondent</v>
      </c>
      <c r="S46" s="314"/>
      <c r="T46" s="314"/>
      <c r="U46" s="314"/>
      <c r="V46" s="314"/>
    </row>
    <row r="47" spans="1:23" s="263" customFormat="1" outlineLevel="1">
      <c r="A47" s="376" t="s">
        <v>123</v>
      </c>
      <c r="B47" s="377">
        <f>ROW()+1-Internals!$D$9</f>
        <v>1</v>
      </c>
      <c r="C47" s="120"/>
      <c r="D47" s="327"/>
      <c r="E47" s="370"/>
      <c r="F47" s="120"/>
      <c r="G47" s="494"/>
      <c r="H47" s="496"/>
      <c r="I47" s="154"/>
      <c r="J47" s="498"/>
      <c r="K47" s="500"/>
      <c r="L47" s="430"/>
      <c r="M47" s="496"/>
      <c r="N47" s="154"/>
      <c r="O47" s="494"/>
      <c r="P47" s="503"/>
      <c r="Q47" s="503"/>
      <c r="R47" s="496"/>
      <c r="S47" s="315"/>
      <c r="T47" s="315"/>
      <c r="U47" s="315"/>
      <c r="V47" s="315"/>
      <c r="W47" s="121"/>
    </row>
    <row r="48" spans="1:23" s="263" customFormat="1" outlineLevel="1">
      <c r="A48" s="376" t="s">
        <v>123</v>
      </c>
      <c r="B48" s="377">
        <f>ROW()+1-Internals!$D$9</f>
        <v>2</v>
      </c>
      <c r="C48" s="120"/>
      <c r="D48" s="291"/>
      <c r="E48" s="371"/>
      <c r="F48" s="120"/>
      <c r="G48" s="495"/>
      <c r="H48" s="497"/>
      <c r="I48" s="154"/>
      <c r="J48" s="499"/>
      <c r="K48" s="501"/>
      <c r="L48" s="502"/>
      <c r="M48" s="497"/>
      <c r="N48" s="154"/>
      <c r="O48" s="495"/>
      <c r="P48" s="504"/>
      <c r="Q48" s="504"/>
      <c r="R48" s="497"/>
      <c r="S48" s="315"/>
      <c r="T48" s="315"/>
      <c r="U48" s="315"/>
      <c r="V48" s="315"/>
      <c r="W48" s="121"/>
    </row>
    <row r="49" spans="1:23" s="156" customFormat="1" ht="24" customHeight="1">
      <c r="A49" s="155"/>
      <c r="B49" s="378"/>
      <c r="D49" s="307"/>
      <c r="E49" s="308" t="str">
        <f>Literals!B17</f>
        <v>Subtotal</v>
      </c>
      <c r="F49" s="262"/>
      <c r="G49" s="431">
        <f>SUM( G47:G48)</f>
        <v>0</v>
      </c>
      <c r="H49" s="432">
        <f>SUM( H47:H48)</f>
        <v>0</v>
      </c>
      <c r="I49" s="262"/>
      <c r="J49" s="433"/>
      <c r="K49" s="434">
        <f>SUM( K47:K48)</f>
        <v>0</v>
      </c>
      <c r="L49" s="435"/>
      <c r="M49" s="436">
        <f>SUM( M47:M48)</f>
        <v>0</v>
      </c>
      <c r="N49" s="262"/>
      <c r="O49" s="431">
        <f>SUM( O47:O48)</f>
        <v>0</v>
      </c>
      <c r="P49" s="437">
        <f>SUM( P47:P48)</f>
        <v>0</v>
      </c>
      <c r="Q49" s="437">
        <f>SUM( Q47:Q48)</f>
        <v>0</v>
      </c>
      <c r="R49" s="432">
        <f>SUM( R47:R48)</f>
        <v>0</v>
      </c>
      <c r="S49" s="318"/>
      <c r="T49" s="318"/>
      <c r="U49" s="318"/>
      <c r="V49" s="318"/>
    </row>
    <row r="50" spans="1:23" ht="5.0999999999999996" hidden="1" customHeight="1">
      <c r="A50" s="130"/>
      <c r="B50" s="378"/>
      <c r="D50" s="147"/>
      <c r="E50" s="124"/>
      <c r="G50" s="198"/>
      <c r="H50" s="198"/>
      <c r="J50" s="199"/>
      <c r="K50" s="198"/>
      <c r="L50" s="199"/>
      <c r="M50" s="198"/>
      <c r="O50" s="198"/>
      <c r="P50" s="198"/>
      <c r="Q50" s="198"/>
      <c r="R50" s="198"/>
    </row>
    <row r="51" spans="1:23" s="158" customFormat="1" ht="20.25" hidden="1">
      <c r="A51" s="157"/>
      <c r="B51" s="379"/>
      <c r="D51" s="160"/>
      <c r="E51" s="273" t="str">
        <f>Literals!B34</f>
        <v>Equalize subtotal</v>
      </c>
      <c r="G51" s="396">
        <f>SUM(H49,-G49)/2</f>
        <v>0</v>
      </c>
      <c r="H51" s="397">
        <f>SUM(G49,-H49)/2</f>
        <v>0</v>
      </c>
      <c r="J51" s="396"/>
      <c r="K51" s="398">
        <f>SUM(M49,-K49)/2</f>
        <v>0</v>
      </c>
      <c r="L51" s="399"/>
      <c r="M51" s="400">
        <f>SUM(K49,-M49)/2</f>
        <v>0</v>
      </c>
      <c r="O51" s="396">
        <f>SUM(P49,-O49)/2</f>
        <v>0</v>
      </c>
      <c r="P51" s="399">
        <f>SUM(O49,-P49)/2</f>
        <v>0</v>
      </c>
      <c r="Q51" s="399">
        <f>SUM(R49,-Q49)/2</f>
        <v>0</v>
      </c>
      <c r="R51" s="397">
        <f>SUM(Q49,-R49)/2</f>
        <v>0</v>
      </c>
      <c r="S51" s="317"/>
      <c r="T51" s="317"/>
      <c r="U51" s="317"/>
      <c r="V51" s="317"/>
    </row>
    <row r="52" spans="1:23" ht="5.0999999999999996" customHeight="1">
      <c r="A52" s="130"/>
      <c r="B52" s="378"/>
      <c r="D52" s="161"/>
      <c r="E52" s="162"/>
      <c r="G52" s="200"/>
      <c r="H52" s="200"/>
      <c r="J52" s="201"/>
      <c r="K52" s="198"/>
      <c r="L52" s="201"/>
      <c r="M52" s="198"/>
      <c r="O52" s="200"/>
      <c r="P52" s="200"/>
      <c r="Q52" s="200"/>
      <c r="R52" s="200"/>
    </row>
    <row r="53" spans="1:23" s="151" customFormat="1" ht="27.95" customHeight="1">
      <c r="A53" s="150">
        <f>Internals!A10</f>
        <v>7</v>
      </c>
      <c r="B53" s="380" t="str">
        <f>Internals!B10</f>
        <v>Vehicles</v>
      </c>
      <c r="D53" s="187" t="str">
        <f>Literals!B35</f>
        <v>Titled</v>
      </c>
      <c r="E53" s="188" t="str">
        <f>Literals!B39</f>
        <v>Vehicle</v>
      </c>
      <c r="F53" s="153"/>
      <c r="G53" s="241" t="str">
        <f ca="1">FmtCtrls!D41</f>
        <v>Petitioner</v>
      </c>
      <c r="H53" s="242" t="str">
        <f ca="1">FmtCtrls!D42</f>
        <v>Respondent</v>
      </c>
      <c r="I53" s="153"/>
      <c r="J53" s="243" t="str">
        <f>Literals!B6</f>
        <v>Date</v>
      </c>
      <c r="K53" s="219" t="str">
        <f>Literals!B7</f>
        <v>Valuations</v>
      </c>
      <c r="L53" s="211" t="str">
        <f>Literals!B6</f>
        <v>Date</v>
      </c>
      <c r="M53" s="231" t="str">
        <f>Literals!B7</f>
        <v>Valuations</v>
      </c>
      <c r="N53" s="153"/>
      <c r="O53" s="244" t="str">
        <f ca="1">FmtCtrls!D41</f>
        <v>Petitioner</v>
      </c>
      <c r="P53" s="212" t="str">
        <f ca="1">FmtCtrls!D42</f>
        <v>Respondent</v>
      </c>
      <c r="Q53" s="212" t="str">
        <f ca="1">FmtCtrls!D41</f>
        <v>Petitioner</v>
      </c>
      <c r="R53" s="232" t="str">
        <f ca="1">FmtCtrls!D42</f>
        <v>Respondent</v>
      </c>
      <c r="S53" s="314"/>
      <c r="T53" s="314"/>
      <c r="U53" s="314"/>
      <c r="V53" s="314"/>
    </row>
    <row r="54" spans="1:23" s="263" customFormat="1" outlineLevel="1">
      <c r="A54" s="376" t="s">
        <v>123</v>
      </c>
      <c r="B54" s="377">
        <f>ROW()+1-Internals!$D$10</f>
        <v>1</v>
      </c>
      <c r="C54" s="120"/>
      <c r="D54" s="280"/>
      <c r="E54" s="368"/>
      <c r="F54" s="120"/>
      <c r="G54" s="474"/>
      <c r="H54" s="475"/>
      <c r="I54" s="154"/>
      <c r="J54" s="476"/>
      <c r="K54" s="477"/>
      <c r="L54" s="421"/>
      <c r="M54" s="475"/>
      <c r="N54" s="154"/>
      <c r="O54" s="474"/>
      <c r="P54" s="479"/>
      <c r="Q54" s="479"/>
      <c r="R54" s="475"/>
      <c r="S54" s="315"/>
      <c r="T54" s="315"/>
      <c r="U54" s="315"/>
      <c r="V54" s="315"/>
      <c r="W54" s="121"/>
    </row>
    <row r="55" spans="1:23" s="263" customFormat="1" outlineLevel="1">
      <c r="A55" s="376" t="s">
        <v>123</v>
      </c>
      <c r="B55" s="377">
        <f>ROW()+1-Internals!$D$10</f>
        <v>2</v>
      </c>
      <c r="C55" s="120"/>
      <c r="D55" s="279"/>
      <c r="E55" s="369"/>
      <c r="F55" s="120"/>
      <c r="G55" s="480"/>
      <c r="H55" s="481"/>
      <c r="I55" s="154"/>
      <c r="J55" s="482"/>
      <c r="K55" s="483"/>
      <c r="L55" s="422"/>
      <c r="M55" s="481"/>
      <c r="N55" s="154"/>
      <c r="O55" s="480"/>
      <c r="P55" s="485"/>
      <c r="Q55" s="485"/>
      <c r="R55" s="481"/>
      <c r="S55" s="315"/>
      <c r="T55" s="315"/>
      <c r="U55" s="315"/>
      <c r="V55" s="315"/>
      <c r="W55" s="121"/>
    </row>
    <row r="56" spans="1:23" s="156" customFormat="1" ht="24" customHeight="1">
      <c r="A56" s="155"/>
      <c r="B56" s="378"/>
      <c r="D56" s="401"/>
      <c r="E56" s="402" t="str">
        <f>Literals!B17</f>
        <v>Subtotal</v>
      </c>
      <c r="F56" s="262"/>
      <c r="G56" s="423">
        <f>SUM( G54:G55)</f>
        <v>0</v>
      </c>
      <c r="H56" s="424">
        <f>SUM( H54:H55)</f>
        <v>0</v>
      </c>
      <c r="I56" s="262"/>
      <c r="J56" s="425"/>
      <c r="K56" s="426">
        <f>SUM( K54:K55)</f>
        <v>0</v>
      </c>
      <c r="L56" s="427"/>
      <c r="M56" s="428">
        <f>SUM( M54:M55)</f>
        <v>0</v>
      </c>
      <c r="N56" s="262"/>
      <c r="O56" s="423">
        <f>SUM( O54:O55)</f>
        <v>0</v>
      </c>
      <c r="P56" s="429">
        <f>SUM( P54:P55)</f>
        <v>0</v>
      </c>
      <c r="Q56" s="429">
        <f>SUM( Q54:Q55)</f>
        <v>0</v>
      </c>
      <c r="R56" s="424">
        <f>SUM( R54:R55)</f>
        <v>0</v>
      </c>
      <c r="S56" s="318"/>
      <c r="T56" s="318"/>
      <c r="U56" s="318"/>
      <c r="V56" s="318"/>
    </row>
    <row r="57" spans="1:23" ht="5.0999999999999996" hidden="1" customHeight="1">
      <c r="A57" s="130"/>
      <c r="B57" s="378"/>
      <c r="D57" s="147"/>
      <c r="E57" s="124"/>
      <c r="G57" s="198"/>
      <c r="H57" s="198"/>
      <c r="J57" s="199"/>
      <c r="K57" s="198"/>
      <c r="L57" s="199"/>
      <c r="M57" s="198"/>
      <c r="O57" s="198"/>
      <c r="P57" s="198"/>
      <c r="Q57" s="198"/>
      <c r="R57" s="198"/>
    </row>
    <row r="58" spans="1:23" s="158" customFormat="1" ht="20.25" hidden="1">
      <c r="A58" s="157"/>
      <c r="B58" s="379"/>
      <c r="D58" s="160"/>
      <c r="E58" s="273" t="str">
        <f>Literals!B34</f>
        <v>Equalize subtotal</v>
      </c>
      <c r="G58" s="396">
        <f>SUM(H56,-G56)/2</f>
        <v>0</v>
      </c>
      <c r="H58" s="397">
        <f>SUM(G56,-H56)/2</f>
        <v>0</v>
      </c>
      <c r="J58" s="396"/>
      <c r="K58" s="398">
        <f>SUM(M56,-K56)/2</f>
        <v>0</v>
      </c>
      <c r="L58" s="399"/>
      <c r="M58" s="400">
        <f>SUM(K56,-M56)/2</f>
        <v>0</v>
      </c>
      <c r="O58" s="396">
        <f>SUM(P56,-O56)/2</f>
        <v>0</v>
      </c>
      <c r="P58" s="399">
        <f>SUM(O56,-P56)/2</f>
        <v>0</v>
      </c>
      <c r="Q58" s="399">
        <f>SUM(R56,-Q56)/2</f>
        <v>0</v>
      </c>
      <c r="R58" s="397">
        <f>SUM(Q56,-R56)/2</f>
        <v>0</v>
      </c>
      <c r="S58" s="317"/>
      <c r="T58" s="317"/>
      <c r="U58" s="317"/>
      <c r="V58" s="317"/>
    </row>
    <row r="59" spans="1:23" ht="5.0999999999999996" customHeight="1">
      <c r="A59" s="130"/>
      <c r="B59" s="378"/>
      <c r="D59" s="161"/>
      <c r="E59" s="162"/>
      <c r="G59" s="200"/>
      <c r="H59" s="200"/>
      <c r="J59" s="201"/>
      <c r="K59" s="198"/>
      <c r="L59" s="201"/>
      <c r="M59" s="198"/>
      <c r="O59" s="200"/>
      <c r="P59" s="200"/>
      <c r="Q59" s="200"/>
      <c r="R59" s="200"/>
    </row>
    <row r="60" spans="1:23" s="151" customFormat="1" ht="27.95" customHeight="1">
      <c r="A60" s="150">
        <f>Internals!A11</f>
        <v>8</v>
      </c>
      <c r="B60" s="380" t="str">
        <f>Internals!B11</f>
        <v>Contingent Assets</v>
      </c>
      <c r="D60" s="187" t="str">
        <f>Literals!B35</f>
        <v>Titled</v>
      </c>
      <c r="E60" s="188" t="str">
        <f>Literals!B5</f>
        <v>Item</v>
      </c>
      <c r="F60" s="153"/>
      <c r="G60" s="241" t="str">
        <f ca="1">FmtCtrls!D41</f>
        <v>Petitioner</v>
      </c>
      <c r="H60" s="242" t="str">
        <f ca="1">FmtCtrls!D42</f>
        <v>Respondent</v>
      </c>
      <c r="I60" s="153"/>
      <c r="J60" s="243" t="str">
        <f>Literals!B6</f>
        <v>Date</v>
      </c>
      <c r="K60" s="219" t="str">
        <f>Literals!B7</f>
        <v>Valuations</v>
      </c>
      <c r="L60" s="211" t="str">
        <f>Literals!B6</f>
        <v>Date</v>
      </c>
      <c r="M60" s="231" t="str">
        <f>Literals!B7</f>
        <v>Valuations</v>
      </c>
      <c r="N60" s="153"/>
      <c r="O60" s="244" t="str">
        <f ca="1">FmtCtrls!D41</f>
        <v>Petitioner</v>
      </c>
      <c r="P60" s="212" t="str">
        <f ca="1">FmtCtrls!D42</f>
        <v>Respondent</v>
      </c>
      <c r="Q60" s="212" t="str">
        <f ca="1">FmtCtrls!D41</f>
        <v>Petitioner</v>
      </c>
      <c r="R60" s="232" t="str">
        <f ca="1">FmtCtrls!D42</f>
        <v>Respondent</v>
      </c>
      <c r="S60" s="314"/>
      <c r="T60" s="314"/>
      <c r="U60" s="314"/>
      <c r="V60" s="314"/>
    </row>
    <row r="61" spans="1:23" s="263" customFormat="1" outlineLevel="1">
      <c r="A61" s="376" t="s">
        <v>123</v>
      </c>
      <c r="B61" s="377">
        <f>ROW()+1-Internals!$D$11</f>
        <v>1</v>
      </c>
      <c r="C61" s="120"/>
      <c r="D61" s="280"/>
      <c r="E61" s="368"/>
      <c r="F61" s="120"/>
      <c r="G61" s="474"/>
      <c r="H61" s="475"/>
      <c r="I61" s="154"/>
      <c r="J61" s="492"/>
      <c r="K61" s="477"/>
      <c r="L61" s="421"/>
      <c r="M61" s="475"/>
      <c r="N61" s="154"/>
      <c r="O61" s="474"/>
      <c r="P61" s="479"/>
      <c r="Q61" s="479"/>
      <c r="R61" s="475"/>
      <c r="S61" s="315"/>
      <c r="T61" s="315"/>
      <c r="U61" s="315"/>
      <c r="V61" s="315"/>
      <c r="W61" s="121"/>
    </row>
    <row r="62" spans="1:23" s="263" customFormat="1" outlineLevel="1">
      <c r="A62" s="376" t="s">
        <v>123</v>
      </c>
      <c r="B62" s="377">
        <f>ROW()+1-Internals!$D$11</f>
        <v>2</v>
      </c>
      <c r="C62" s="120"/>
      <c r="D62" s="279"/>
      <c r="E62" s="369"/>
      <c r="F62" s="120"/>
      <c r="G62" s="480"/>
      <c r="H62" s="481"/>
      <c r="I62" s="154"/>
      <c r="J62" s="493"/>
      <c r="K62" s="483"/>
      <c r="L62" s="422"/>
      <c r="M62" s="481"/>
      <c r="N62" s="154"/>
      <c r="O62" s="480"/>
      <c r="P62" s="485"/>
      <c r="Q62" s="485"/>
      <c r="R62" s="481"/>
      <c r="S62" s="315"/>
      <c r="T62" s="315"/>
      <c r="U62" s="315"/>
      <c r="V62" s="315"/>
      <c r="W62" s="121"/>
    </row>
    <row r="63" spans="1:23" s="156" customFormat="1" ht="24" customHeight="1">
      <c r="A63" s="155"/>
      <c r="B63" s="378"/>
      <c r="D63" s="401"/>
      <c r="E63" s="402" t="str">
        <f>Literals!B17</f>
        <v>Subtotal</v>
      </c>
      <c r="F63" s="262"/>
      <c r="G63" s="423">
        <f>SUM( G61:G62)</f>
        <v>0</v>
      </c>
      <c r="H63" s="424">
        <f>SUM( H61:H62)</f>
        <v>0</v>
      </c>
      <c r="I63" s="262"/>
      <c r="J63" s="425"/>
      <c r="K63" s="426">
        <f>SUM( K61:K62)</f>
        <v>0</v>
      </c>
      <c r="L63" s="427"/>
      <c r="M63" s="428">
        <f>SUM( M61:M62)</f>
        <v>0</v>
      </c>
      <c r="N63" s="262"/>
      <c r="O63" s="423">
        <f>SUM( O61:O62)</f>
        <v>0</v>
      </c>
      <c r="P63" s="429">
        <f>SUM( P61:P62)</f>
        <v>0</v>
      </c>
      <c r="Q63" s="429">
        <f>SUM( Q61:Q62)</f>
        <v>0</v>
      </c>
      <c r="R63" s="424">
        <f>SUM( R61:R62)</f>
        <v>0</v>
      </c>
      <c r="S63" s="318"/>
      <c r="T63" s="318"/>
      <c r="U63" s="318"/>
      <c r="V63" s="318"/>
    </row>
    <row r="64" spans="1:23" ht="5.0999999999999996" hidden="1" customHeight="1">
      <c r="A64" s="130"/>
      <c r="B64" s="388"/>
      <c r="D64" s="147"/>
      <c r="E64" s="124"/>
      <c r="G64" s="198"/>
      <c r="H64" s="198"/>
      <c r="J64" s="199"/>
      <c r="K64" s="198"/>
      <c r="L64" s="199"/>
      <c r="M64" s="198"/>
      <c r="O64" s="198"/>
      <c r="P64" s="198"/>
      <c r="Q64" s="198"/>
      <c r="R64" s="198"/>
    </row>
    <row r="65" spans="1:22" s="158" customFormat="1" ht="18.75" hidden="1">
      <c r="A65" s="157"/>
      <c r="B65" s="389"/>
      <c r="D65" s="160"/>
      <c r="E65" s="273" t="str">
        <f>Literals!B34</f>
        <v>Equalize subtotal</v>
      </c>
      <c r="G65" s="396">
        <f>SUM(H63,-G63)/2</f>
        <v>0</v>
      </c>
      <c r="H65" s="397">
        <f>SUM(G63,-H63)/2</f>
        <v>0</v>
      </c>
      <c r="J65" s="396"/>
      <c r="K65" s="398">
        <f>SUM(M63,-K63)/2</f>
        <v>0</v>
      </c>
      <c r="L65" s="399"/>
      <c r="M65" s="400">
        <f>SUM(K63,-M63)/2</f>
        <v>0</v>
      </c>
      <c r="O65" s="396">
        <f>SUM(P63,-O63)/2</f>
        <v>0</v>
      </c>
      <c r="P65" s="399">
        <f>SUM(O63,-P63)/2</f>
        <v>0</v>
      </c>
      <c r="Q65" s="399">
        <f>SUM(R63,-Q63)/2</f>
        <v>0</v>
      </c>
      <c r="R65" s="397">
        <f>SUM(Q63,-R63)/2</f>
        <v>0</v>
      </c>
      <c r="S65" s="317"/>
      <c r="T65" s="317"/>
      <c r="U65" s="317"/>
      <c r="V65" s="317"/>
    </row>
    <row r="66" spans="1:22" ht="5.0999999999999996" customHeight="1">
      <c r="A66" s="130"/>
      <c r="B66" s="388"/>
      <c r="D66" s="147"/>
      <c r="E66" s="124"/>
      <c r="G66" s="198"/>
      <c r="H66" s="198"/>
      <c r="J66" s="199"/>
      <c r="K66" s="198"/>
      <c r="L66" s="199"/>
      <c r="M66" s="198"/>
      <c r="O66" s="198"/>
      <c r="P66" s="198"/>
      <c r="Q66" s="198"/>
      <c r="R66" s="198"/>
    </row>
    <row r="67" spans="1:22" s="169" customFormat="1" ht="27.95" customHeight="1">
      <c r="A67" s="165"/>
      <c r="B67" s="390" t="str">
        <f>Internals!B12</f>
        <v>Total Assets</v>
      </c>
      <c r="C67" s="166"/>
      <c r="D67" s="167"/>
      <c r="E67" s="168"/>
      <c r="G67" s="264">
        <f>SUM(G14,G21,G28,G35,G42,G49,G56,G63)</f>
        <v>0</v>
      </c>
      <c r="H67" s="233">
        <f>SUM(H14,H21,H28,H35,H42,H49,H56,H63)</f>
        <v>0</v>
      </c>
      <c r="J67" s="245"/>
      <c r="K67" s="265">
        <f>SUM(K14,K21,K28,K35,K42,K49,K56,K63)</f>
        <v>0</v>
      </c>
      <c r="L67" s="213"/>
      <c r="M67" s="234">
        <f>SUM(M14,M21,M28,M35,M42,M49,M56,M63)</f>
        <v>0</v>
      </c>
      <c r="O67" s="264">
        <f>SUM(O14,O21,O28,O35,O42,O49,O56,O63)</f>
        <v>0</v>
      </c>
      <c r="P67" s="266">
        <f>SUM(P14,P21,P28,P35,P42,P49,P56,P63)</f>
        <v>0</v>
      </c>
      <c r="Q67" s="266">
        <f>SUM(Q14,Q21,Q28,Q35,Q42,Q49,Q56,Q63)</f>
        <v>0</v>
      </c>
      <c r="R67" s="233">
        <f>SUM(R14,R21,R28,R35,R42,R49,R56,R63)</f>
        <v>0</v>
      </c>
      <c r="S67" s="319"/>
      <c r="T67" s="319"/>
      <c r="U67" s="319"/>
      <c r="V67" s="319"/>
    </row>
    <row r="68" spans="1:22" s="262" customFormat="1" ht="5.0999999999999996" hidden="1" customHeight="1">
      <c r="A68" s="261"/>
      <c r="B68" s="391"/>
      <c r="D68" s="270"/>
      <c r="E68" s="270"/>
      <c r="G68" s="271"/>
      <c r="H68" s="271"/>
      <c r="J68" s="272"/>
      <c r="K68" s="271"/>
      <c r="L68" s="272"/>
      <c r="M68" s="271"/>
      <c r="O68" s="271"/>
      <c r="P68" s="271"/>
      <c r="Q68" s="271"/>
      <c r="R68" s="271"/>
      <c r="S68" s="316"/>
      <c r="T68" s="316"/>
      <c r="U68" s="316"/>
      <c r="V68" s="316"/>
    </row>
    <row r="69" spans="1:22" s="158" customFormat="1" ht="18.75" hidden="1">
      <c r="A69" s="157"/>
      <c r="B69" s="392"/>
      <c r="D69" s="160"/>
      <c r="E69" s="273" t="str">
        <f>Literals!B34</f>
        <v>Equalize subtotal</v>
      </c>
      <c r="G69" s="396">
        <f>SUM(H67,-G67)/2</f>
        <v>0</v>
      </c>
      <c r="H69" s="397">
        <f>SUM(G67,-H67)/2</f>
        <v>0</v>
      </c>
      <c r="J69" s="396"/>
      <c r="K69" s="398">
        <f>SUM(M67,-K67)/2</f>
        <v>0</v>
      </c>
      <c r="L69" s="399"/>
      <c r="M69" s="400">
        <f>SUM(K67,-M67)/2</f>
        <v>0</v>
      </c>
      <c r="O69" s="396">
        <f>SUM(P67,-O67)/2</f>
        <v>0</v>
      </c>
      <c r="P69" s="399">
        <f>SUM(O67,-P67)/2</f>
        <v>0</v>
      </c>
      <c r="Q69" s="399">
        <f>SUM(R67,-Q67)/2</f>
        <v>0</v>
      </c>
      <c r="R69" s="397">
        <f>SUM(Q67,-R67)/2</f>
        <v>0</v>
      </c>
      <c r="S69" s="317"/>
      <c r="T69" s="317"/>
      <c r="U69" s="317"/>
      <c r="V69" s="317"/>
    </row>
    <row r="70" spans="1:22" s="31" customFormat="1" ht="23.1" customHeight="1">
      <c r="A70" s="202"/>
      <c r="B70" s="393" t="str">
        <f>Literals!B14</f>
        <v>• eQuit v36  © 2019  Diana M. Tennis</v>
      </c>
      <c r="E70" s="203"/>
      <c r="G70" s="205"/>
      <c r="J70" s="204"/>
      <c r="K70" s="206"/>
      <c r="L70" s="204"/>
      <c r="M70" s="207"/>
      <c r="R70" s="48"/>
      <c r="S70" s="320"/>
      <c r="T70" s="320"/>
      <c r="U70" s="320"/>
      <c r="V70" s="320"/>
    </row>
    <row r="71" spans="1:22">
      <c r="A71" s="165"/>
      <c r="B71" s="394"/>
      <c r="C71" s="124"/>
      <c r="D71" s="124"/>
      <c r="E71" s="124"/>
      <c r="F71" s="124"/>
      <c r="I71" s="170"/>
      <c r="J71" s="170"/>
      <c r="M71" s="171"/>
      <c r="N71" s="170"/>
      <c r="O71" s="171"/>
      <c r="P71" s="170"/>
    </row>
    <row r="72" spans="1:22">
      <c r="A72" s="172"/>
      <c r="D72" s="173"/>
      <c r="E72" s="174"/>
      <c r="G72" s="175"/>
      <c r="H72" s="175"/>
      <c r="J72" s="176"/>
      <c r="K72" s="177"/>
      <c r="L72" s="176"/>
      <c r="M72" s="177"/>
    </row>
    <row r="73" spans="1:22">
      <c r="A73" s="172"/>
      <c r="D73" s="173"/>
      <c r="E73" s="174"/>
      <c r="G73" s="175"/>
      <c r="H73" s="175"/>
      <c r="J73" s="176"/>
      <c r="K73" s="177"/>
      <c r="L73" s="176"/>
      <c r="M73" s="177"/>
    </row>
    <row r="74" spans="1:22">
      <c r="A74" s="172"/>
      <c r="D74" s="173"/>
      <c r="E74" s="174"/>
      <c r="G74" s="175"/>
      <c r="H74" s="175"/>
      <c r="J74" s="176"/>
      <c r="K74" s="177"/>
      <c r="L74" s="176"/>
      <c r="M74" s="177"/>
    </row>
    <row r="75" spans="1:22" s="173" customFormat="1" ht="15.75">
      <c r="A75" s="172"/>
      <c r="B75" s="395"/>
      <c r="E75" s="174"/>
      <c r="G75" s="175"/>
      <c r="H75" s="175"/>
      <c r="J75" s="176"/>
      <c r="K75" s="177"/>
      <c r="L75" s="176"/>
      <c r="M75" s="177"/>
      <c r="S75" s="321"/>
      <c r="T75" s="321"/>
      <c r="U75" s="321"/>
      <c r="V75" s="321"/>
    </row>
    <row r="76" spans="1:22" s="173" customFormat="1" ht="15.75">
      <c r="A76" s="172"/>
      <c r="B76" s="395"/>
      <c r="E76" s="174"/>
      <c r="G76" s="175"/>
      <c r="H76" s="175"/>
      <c r="J76" s="176"/>
      <c r="K76" s="177"/>
      <c r="L76" s="176"/>
      <c r="M76" s="177"/>
      <c r="S76" s="321"/>
      <c r="T76" s="321"/>
      <c r="U76" s="321"/>
      <c r="V76" s="321"/>
    </row>
    <row r="89" spans="2:27" s="178" customFormat="1">
      <c r="B89" s="381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311"/>
      <c r="T89" s="311"/>
      <c r="U89" s="311"/>
      <c r="V89" s="311"/>
      <c r="W89" s="123"/>
      <c r="X89" s="123"/>
      <c r="Y89" s="123"/>
      <c r="Z89" s="123"/>
      <c r="AA89" s="123"/>
    </row>
    <row r="90" spans="2:27" s="178" customFormat="1">
      <c r="B90" s="381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311"/>
      <c r="T90" s="311"/>
      <c r="U90" s="311"/>
      <c r="V90" s="311"/>
      <c r="W90" s="123"/>
      <c r="X90" s="123"/>
      <c r="Y90" s="123"/>
      <c r="Z90" s="123"/>
      <c r="AA90" s="123"/>
    </row>
    <row r="91" spans="2:27" s="178" customFormat="1">
      <c r="B91" s="381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311"/>
      <c r="T91" s="311"/>
      <c r="U91" s="311"/>
      <c r="V91" s="311"/>
      <c r="W91" s="123"/>
      <c r="X91" s="123"/>
      <c r="Y91" s="123"/>
      <c r="Z91" s="123"/>
      <c r="AA91" s="123"/>
    </row>
    <row r="92" spans="2:27" s="178" customFormat="1">
      <c r="B92" s="381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311"/>
      <c r="T92" s="311"/>
      <c r="U92" s="311"/>
      <c r="V92" s="311"/>
      <c r="W92" s="123"/>
      <c r="X92" s="123"/>
      <c r="Y92" s="123"/>
      <c r="Z92" s="123"/>
      <c r="AA92" s="123"/>
    </row>
    <row r="93" spans="2:27" s="178" customFormat="1">
      <c r="B93" s="381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311"/>
      <c r="T93" s="311"/>
      <c r="U93" s="311"/>
      <c r="V93" s="311"/>
      <c r="W93" s="123"/>
      <c r="X93" s="123"/>
      <c r="Y93" s="123"/>
      <c r="Z93" s="123"/>
      <c r="AA93" s="123"/>
    </row>
    <row r="94" spans="2:27" s="178" customFormat="1">
      <c r="B94" s="381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311"/>
      <c r="T94" s="311"/>
      <c r="U94" s="311"/>
      <c r="V94" s="311"/>
      <c r="W94" s="123"/>
      <c r="X94" s="123"/>
      <c r="Y94" s="123"/>
      <c r="Z94" s="123"/>
      <c r="AA94" s="123"/>
    </row>
    <row r="95" spans="2:27" s="178" customFormat="1">
      <c r="B95" s="381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311"/>
      <c r="T95" s="311"/>
      <c r="U95" s="311"/>
      <c r="V95" s="311"/>
      <c r="W95" s="123"/>
      <c r="X95" s="123"/>
      <c r="Y95" s="123"/>
      <c r="Z95" s="123"/>
      <c r="AA95" s="123"/>
    </row>
    <row r="96" spans="2:27" s="178" customFormat="1">
      <c r="B96" s="381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311"/>
      <c r="T96" s="311"/>
      <c r="U96" s="311"/>
      <c r="V96" s="311"/>
      <c r="W96" s="123"/>
      <c r="X96" s="123"/>
      <c r="Y96" s="123"/>
      <c r="Z96" s="123"/>
      <c r="AA96" s="123"/>
    </row>
    <row r="97" spans="2:27" s="178" customFormat="1">
      <c r="B97" s="381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311"/>
      <c r="T97" s="311"/>
      <c r="U97" s="311"/>
      <c r="V97" s="311"/>
      <c r="W97" s="123"/>
      <c r="X97" s="123"/>
      <c r="Y97" s="123"/>
      <c r="Z97" s="123"/>
      <c r="AA97" s="123"/>
    </row>
    <row r="98" spans="2:27" s="178" customFormat="1">
      <c r="B98" s="381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311"/>
      <c r="T98" s="311"/>
      <c r="U98" s="311"/>
      <c r="V98" s="311"/>
      <c r="W98" s="123"/>
      <c r="X98" s="123"/>
      <c r="Y98" s="123"/>
      <c r="Z98" s="123"/>
      <c r="AA98" s="123"/>
    </row>
    <row r="99" spans="2:27" s="178" customFormat="1">
      <c r="B99" s="381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311"/>
      <c r="T99" s="311"/>
      <c r="U99" s="311"/>
      <c r="V99" s="311"/>
      <c r="W99" s="123"/>
      <c r="X99" s="123"/>
      <c r="Y99" s="123"/>
      <c r="Z99" s="123"/>
      <c r="AA99" s="123"/>
    </row>
    <row r="100" spans="2:27" s="178" customFormat="1">
      <c r="B100" s="381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311"/>
      <c r="T100" s="311"/>
      <c r="U100" s="311"/>
      <c r="V100" s="311"/>
      <c r="W100" s="123"/>
      <c r="X100" s="123"/>
      <c r="Y100" s="123"/>
      <c r="Z100" s="123"/>
      <c r="AA100" s="123"/>
    </row>
    <row r="101" spans="2:27" s="178" customFormat="1">
      <c r="B101" s="381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311"/>
      <c r="T101" s="311"/>
      <c r="U101" s="311"/>
      <c r="V101" s="311"/>
      <c r="W101" s="123"/>
      <c r="X101" s="123"/>
      <c r="Y101" s="123"/>
      <c r="Z101" s="123"/>
      <c r="AA101" s="123"/>
    </row>
    <row r="102" spans="2:27" s="178" customFormat="1">
      <c r="B102" s="381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311"/>
      <c r="T102" s="311"/>
      <c r="U102" s="311"/>
      <c r="V102" s="311"/>
      <c r="W102" s="123"/>
      <c r="X102" s="123"/>
      <c r="Y102" s="123"/>
      <c r="Z102" s="123"/>
      <c r="AA102" s="123"/>
    </row>
    <row r="103" spans="2:27" s="178" customFormat="1">
      <c r="B103" s="381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311"/>
      <c r="T103" s="311"/>
      <c r="U103" s="311"/>
      <c r="V103" s="311"/>
      <c r="W103" s="123"/>
      <c r="X103" s="123"/>
      <c r="Y103" s="123"/>
      <c r="Z103" s="123"/>
      <c r="AA103" s="123"/>
    </row>
    <row r="104" spans="2:27" s="178" customFormat="1">
      <c r="B104" s="381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311"/>
      <c r="T104" s="311"/>
      <c r="U104" s="311"/>
      <c r="V104" s="311"/>
      <c r="W104" s="123"/>
      <c r="X104" s="123"/>
      <c r="Y104" s="123"/>
      <c r="Z104" s="123"/>
      <c r="AA104" s="123"/>
    </row>
    <row r="105" spans="2:27" s="178" customFormat="1">
      <c r="B105" s="381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311"/>
      <c r="T105" s="311"/>
      <c r="U105" s="311"/>
      <c r="V105" s="311"/>
      <c r="W105" s="123"/>
      <c r="X105" s="123"/>
      <c r="Y105" s="123"/>
      <c r="Z105" s="123"/>
      <c r="AA105" s="123"/>
    </row>
    <row r="106" spans="2:27" s="178" customFormat="1">
      <c r="B106" s="381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311"/>
      <c r="T106" s="311"/>
      <c r="U106" s="311"/>
      <c r="V106" s="311"/>
      <c r="W106" s="123"/>
      <c r="X106" s="123"/>
      <c r="Y106" s="123"/>
      <c r="Z106" s="123"/>
      <c r="AA106" s="123"/>
    </row>
    <row r="107" spans="2:27" s="178" customFormat="1">
      <c r="B107" s="381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311"/>
      <c r="T107" s="311"/>
      <c r="U107" s="311"/>
      <c r="V107" s="311"/>
      <c r="W107" s="123"/>
      <c r="X107" s="123"/>
      <c r="Y107" s="123"/>
      <c r="Z107" s="123"/>
      <c r="AA107" s="123"/>
    </row>
    <row r="108" spans="2:27" s="178" customFormat="1">
      <c r="B108" s="381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311"/>
      <c r="T108" s="311"/>
      <c r="U108" s="311"/>
      <c r="V108" s="311"/>
      <c r="W108" s="123"/>
      <c r="X108" s="123"/>
      <c r="Y108" s="123"/>
      <c r="Z108" s="123"/>
      <c r="AA108" s="123"/>
    </row>
    <row r="109" spans="2:27" s="178" customFormat="1">
      <c r="B109" s="381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311"/>
      <c r="T109" s="311"/>
      <c r="U109" s="311"/>
      <c r="V109" s="311"/>
      <c r="W109" s="123"/>
      <c r="X109" s="123"/>
      <c r="Y109" s="123"/>
      <c r="Z109" s="123"/>
      <c r="AA109" s="123"/>
    </row>
    <row r="110" spans="2:27" s="178" customFormat="1">
      <c r="B110" s="381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311"/>
      <c r="T110" s="311"/>
      <c r="U110" s="311"/>
      <c r="V110" s="311"/>
      <c r="W110" s="123"/>
      <c r="X110" s="123"/>
      <c r="Y110" s="123"/>
      <c r="Z110" s="123"/>
      <c r="AA110" s="123"/>
    </row>
    <row r="111" spans="2:27" s="178" customFormat="1">
      <c r="B111" s="381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311"/>
      <c r="T111" s="311"/>
      <c r="U111" s="311"/>
      <c r="V111" s="311"/>
      <c r="W111" s="123"/>
      <c r="X111" s="123"/>
      <c r="Y111" s="123"/>
      <c r="Z111" s="123"/>
      <c r="AA111" s="123"/>
    </row>
    <row r="112" spans="2:27" s="178" customFormat="1">
      <c r="B112" s="381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311"/>
      <c r="T112" s="311"/>
      <c r="U112" s="311"/>
      <c r="V112" s="311"/>
      <c r="W112" s="123"/>
      <c r="X112" s="123"/>
      <c r="Y112" s="123"/>
      <c r="Z112" s="123"/>
      <c r="AA112" s="123"/>
    </row>
    <row r="113" spans="2:27" s="178" customFormat="1">
      <c r="B113" s="381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311"/>
      <c r="T113" s="311"/>
      <c r="U113" s="311"/>
      <c r="V113" s="311"/>
      <c r="W113" s="123"/>
      <c r="X113" s="123"/>
      <c r="Y113" s="123"/>
      <c r="Z113" s="123"/>
      <c r="AA113" s="123"/>
    </row>
    <row r="114" spans="2:27" s="178" customFormat="1">
      <c r="B114" s="381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311"/>
      <c r="T114" s="311"/>
      <c r="U114" s="311"/>
      <c r="V114" s="311"/>
      <c r="W114" s="123"/>
      <c r="X114" s="123"/>
      <c r="Y114" s="123"/>
      <c r="Z114" s="123"/>
      <c r="AA114" s="123"/>
    </row>
    <row r="115" spans="2:27" s="178" customFormat="1">
      <c r="B115" s="381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311"/>
      <c r="T115" s="311"/>
      <c r="U115" s="311"/>
      <c r="V115" s="311"/>
      <c r="W115" s="123"/>
      <c r="X115" s="123"/>
      <c r="Y115" s="123"/>
      <c r="Z115" s="123"/>
      <c r="AA115" s="123"/>
    </row>
    <row r="116" spans="2:27" s="178" customFormat="1">
      <c r="B116" s="381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311"/>
      <c r="T116" s="311"/>
      <c r="U116" s="311"/>
      <c r="V116" s="311"/>
      <c r="W116" s="123"/>
      <c r="X116" s="123"/>
      <c r="Y116" s="123"/>
      <c r="Z116" s="123"/>
      <c r="AA116" s="123"/>
    </row>
    <row r="117" spans="2:27" s="178" customFormat="1">
      <c r="B117" s="381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311"/>
      <c r="T117" s="311"/>
      <c r="U117" s="311"/>
      <c r="V117" s="311"/>
      <c r="W117" s="123"/>
      <c r="X117" s="123"/>
      <c r="Y117" s="123"/>
      <c r="Z117" s="123"/>
      <c r="AA117" s="123"/>
    </row>
    <row r="118" spans="2:27" s="178" customFormat="1">
      <c r="B118" s="381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311"/>
      <c r="T118" s="311"/>
      <c r="U118" s="311"/>
      <c r="V118" s="311"/>
      <c r="W118" s="123"/>
      <c r="X118" s="123"/>
      <c r="Y118" s="123"/>
      <c r="Z118" s="123"/>
      <c r="AA118" s="123"/>
    </row>
    <row r="119" spans="2:27" s="178" customFormat="1">
      <c r="B119" s="381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311"/>
      <c r="T119" s="311"/>
      <c r="U119" s="311"/>
      <c r="V119" s="311"/>
      <c r="W119" s="123"/>
      <c r="X119" s="123"/>
      <c r="Y119" s="123"/>
      <c r="Z119" s="123"/>
      <c r="AA119" s="123"/>
    </row>
    <row r="120" spans="2:27" s="178" customFormat="1">
      <c r="B120" s="381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311"/>
      <c r="T120" s="311"/>
      <c r="U120" s="311"/>
      <c r="V120" s="311"/>
      <c r="W120" s="123"/>
      <c r="X120" s="123"/>
      <c r="Y120" s="123"/>
      <c r="Z120" s="123"/>
      <c r="AA120" s="123"/>
    </row>
    <row r="121" spans="2:27" s="178" customFormat="1">
      <c r="B121" s="381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311"/>
      <c r="T121" s="311"/>
      <c r="U121" s="311"/>
      <c r="V121" s="311"/>
      <c r="W121" s="123"/>
      <c r="X121" s="123"/>
      <c r="Y121" s="123"/>
      <c r="Z121" s="123"/>
      <c r="AA121" s="123"/>
    </row>
    <row r="122" spans="2:27" s="178" customFormat="1">
      <c r="B122" s="381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311"/>
      <c r="T122" s="311"/>
      <c r="U122" s="311"/>
      <c r="V122" s="311"/>
      <c r="W122" s="123"/>
      <c r="X122" s="123"/>
      <c r="Y122" s="123"/>
      <c r="Z122" s="123"/>
      <c r="AA122" s="123"/>
    </row>
    <row r="123" spans="2:27" s="178" customFormat="1">
      <c r="B123" s="381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311"/>
      <c r="T123" s="311"/>
      <c r="U123" s="311"/>
      <c r="V123" s="311"/>
      <c r="W123" s="123"/>
      <c r="X123" s="123"/>
      <c r="Y123" s="123"/>
      <c r="Z123" s="123"/>
      <c r="AA123" s="123"/>
    </row>
    <row r="124" spans="2:27" s="178" customFormat="1">
      <c r="B124" s="381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311"/>
      <c r="T124" s="311"/>
      <c r="U124" s="311"/>
      <c r="V124" s="311"/>
      <c r="W124" s="123"/>
      <c r="X124" s="123"/>
      <c r="Y124" s="123"/>
      <c r="Z124" s="123"/>
      <c r="AA124" s="123"/>
    </row>
    <row r="125" spans="2:27" s="178" customFormat="1">
      <c r="B125" s="381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311"/>
      <c r="T125" s="311"/>
      <c r="U125" s="311"/>
      <c r="V125" s="311"/>
      <c r="W125" s="123"/>
      <c r="X125" s="123"/>
      <c r="Y125" s="123"/>
      <c r="Z125" s="123"/>
      <c r="AA125" s="123"/>
    </row>
    <row r="126" spans="2:27" s="178" customFormat="1">
      <c r="B126" s="381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311"/>
      <c r="T126" s="311"/>
      <c r="U126" s="311"/>
      <c r="V126" s="311"/>
      <c r="W126" s="123"/>
      <c r="X126" s="123"/>
      <c r="Y126" s="123"/>
      <c r="Z126" s="123"/>
      <c r="AA126" s="123"/>
    </row>
    <row r="127" spans="2:27" s="178" customFormat="1">
      <c r="B127" s="381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311"/>
      <c r="T127" s="311"/>
      <c r="U127" s="311"/>
      <c r="V127" s="311"/>
      <c r="W127" s="123"/>
      <c r="X127" s="123"/>
      <c r="Y127" s="123"/>
      <c r="Z127" s="123"/>
      <c r="AA127" s="123"/>
    </row>
    <row r="128" spans="2:27" s="178" customFormat="1">
      <c r="B128" s="381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311"/>
      <c r="T128" s="311"/>
      <c r="U128" s="311"/>
      <c r="V128" s="311"/>
      <c r="W128" s="123"/>
      <c r="X128" s="123"/>
      <c r="Y128" s="123"/>
      <c r="Z128" s="123"/>
      <c r="AA128" s="123"/>
    </row>
    <row r="129" spans="2:27" s="178" customFormat="1">
      <c r="B129" s="381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311"/>
      <c r="T129" s="311"/>
      <c r="U129" s="311"/>
      <c r="V129" s="311"/>
      <c r="W129" s="123"/>
      <c r="X129" s="123"/>
      <c r="Y129" s="123"/>
      <c r="Z129" s="123"/>
      <c r="AA129" s="123"/>
    </row>
    <row r="130" spans="2:27" s="178" customFormat="1">
      <c r="B130" s="381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311"/>
      <c r="T130" s="311"/>
      <c r="U130" s="311"/>
      <c r="V130" s="311"/>
      <c r="W130" s="123"/>
      <c r="X130" s="123"/>
      <c r="Y130" s="123"/>
      <c r="Z130" s="123"/>
      <c r="AA130" s="123"/>
    </row>
    <row r="131" spans="2:27" s="178" customFormat="1">
      <c r="B131" s="381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311"/>
      <c r="T131" s="311"/>
      <c r="U131" s="311"/>
      <c r="V131" s="311"/>
      <c r="W131" s="123"/>
      <c r="X131" s="123"/>
      <c r="Y131" s="123"/>
      <c r="Z131" s="123"/>
      <c r="AA131" s="123"/>
    </row>
    <row r="132" spans="2:27" s="178" customFormat="1">
      <c r="B132" s="381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311"/>
      <c r="T132" s="311"/>
      <c r="U132" s="311"/>
      <c r="V132" s="311"/>
      <c r="W132" s="123"/>
      <c r="X132" s="123"/>
      <c r="Y132" s="123"/>
      <c r="Z132" s="123"/>
      <c r="AA132" s="123"/>
    </row>
    <row r="133" spans="2:27" s="178" customFormat="1">
      <c r="B133" s="381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311"/>
      <c r="T133" s="311"/>
      <c r="U133" s="311"/>
      <c r="V133" s="311"/>
      <c r="W133" s="123"/>
      <c r="X133" s="123"/>
      <c r="Y133" s="123"/>
      <c r="Z133" s="123"/>
      <c r="AA133" s="123"/>
    </row>
    <row r="134" spans="2:27" s="178" customFormat="1">
      <c r="B134" s="381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311"/>
      <c r="T134" s="311"/>
      <c r="U134" s="311"/>
      <c r="V134" s="311"/>
      <c r="W134" s="123"/>
      <c r="X134" s="123"/>
      <c r="Y134" s="123"/>
      <c r="Z134" s="123"/>
      <c r="AA134" s="123"/>
    </row>
    <row r="135" spans="2:27" s="178" customFormat="1">
      <c r="B135" s="381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311"/>
      <c r="T135" s="311"/>
      <c r="U135" s="311"/>
      <c r="V135" s="311"/>
      <c r="W135" s="123"/>
      <c r="X135" s="123"/>
      <c r="Y135" s="123"/>
      <c r="Z135" s="123"/>
      <c r="AA135" s="123"/>
    </row>
    <row r="136" spans="2:27" s="178" customFormat="1">
      <c r="B136" s="381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311"/>
      <c r="T136" s="311"/>
      <c r="U136" s="311"/>
      <c r="V136" s="311"/>
      <c r="W136" s="123"/>
      <c r="X136" s="123"/>
      <c r="Y136" s="123"/>
      <c r="Z136" s="123"/>
      <c r="AA136" s="123"/>
    </row>
    <row r="137" spans="2:27" s="178" customFormat="1">
      <c r="B137" s="381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311"/>
      <c r="T137" s="311"/>
      <c r="U137" s="311"/>
      <c r="V137" s="311"/>
      <c r="W137" s="123"/>
      <c r="X137" s="123"/>
      <c r="Y137" s="123"/>
      <c r="Z137" s="123"/>
      <c r="AA137" s="123"/>
    </row>
    <row r="138" spans="2:27" s="178" customFormat="1">
      <c r="B138" s="381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311"/>
      <c r="T138" s="311"/>
      <c r="U138" s="311"/>
      <c r="V138" s="311"/>
      <c r="W138" s="123"/>
      <c r="X138" s="123"/>
      <c r="Y138" s="123"/>
      <c r="Z138" s="123"/>
      <c r="AA138" s="123"/>
    </row>
    <row r="139" spans="2:27" s="178" customFormat="1">
      <c r="B139" s="381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311"/>
      <c r="T139" s="311"/>
      <c r="U139" s="311"/>
      <c r="V139" s="311"/>
      <c r="W139" s="123"/>
      <c r="X139" s="123"/>
      <c r="Y139" s="123"/>
      <c r="Z139" s="123"/>
      <c r="AA139" s="123"/>
    </row>
    <row r="140" spans="2:27" s="178" customFormat="1">
      <c r="B140" s="381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311"/>
      <c r="T140" s="311"/>
      <c r="U140" s="311"/>
      <c r="V140" s="311"/>
      <c r="W140" s="123"/>
      <c r="X140" s="123"/>
      <c r="Y140" s="123"/>
      <c r="Z140" s="123"/>
      <c r="AA140" s="123"/>
    </row>
    <row r="141" spans="2:27" s="178" customFormat="1">
      <c r="B141" s="381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311"/>
      <c r="T141" s="311"/>
      <c r="U141" s="311"/>
      <c r="V141" s="311"/>
      <c r="W141" s="123"/>
      <c r="X141" s="123"/>
      <c r="Y141" s="123"/>
      <c r="Z141" s="123"/>
      <c r="AA141" s="123"/>
    </row>
    <row r="142" spans="2:27" s="178" customFormat="1">
      <c r="B142" s="381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311"/>
      <c r="T142" s="311"/>
      <c r="U142" s="311"/>
      <c r="V142" s="311"/>
      <c r="W142" s="123"/>
      <c r="X142" s="123"/>
      <c r="Y142" s="123"/>
      <c r="Z142" s="123"/>
      <c r="AA142" s="123"/>
    </row>
    <row r="143" spans="2:27" s="178" customFormat="1">
      <c r="B143" s="381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311"/>
      <c r="T143" s="311"/>
      <c r="U143" s="311"/>
      <c r="V143" s="311"/>
      <c r="W143" s="123"/>
      <c r="X143" s="123"/>
      <c r="Y143" s="123"/>
      <c r="Z143" s="123"/>
      <c r="AA143" s="123"/>
    </row>
    <row r="144" spans="2:27" s="178" customFormat="1">
      <c r="B144" s="381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311"/>
      <c r="T144" s="311"/>
      <c r="U144" s="311"/>
      <c r="V144" s="311"/>
      <c r="W144" s="123"/>
      <c r="X144" s="123"/>
      <c r="Y144" s="123"/>
      <c r="Z144" s="123"/>
      <c r="AA144" s="123"/>
    </row>
    <row r="145" spans="2:27" s="178" customFormat="1">
      <c r="B145" s="381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311"/>
      <c r="T145" s="311"/>
      <c r="U145" s="311"/>
      <c r="V145" s="311"/>
      <c r="W145" s="123"/>
      <c r="X145" s="123"/>
      <c r="Y145" s="123"/>
      <c r="Z145" s="123"/>
      <c r="AA145" s="123"/>
    </row>
    <row r="146" spans="2:27" s="178" customFormat="1">
      <c r="B146" s="381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311"/>
      <c r="T146" s="311"/>
      <c r="U146" s="311"/>
      <c r="V146" s="311"/>
      <c r="W146" s="123"/>
      <c r="X146" s="123"/>
      <c r="Y146" s="123"/>
      <c r="Z146" s="123"/>
      <c r="AA146" s="123"/>
    </row>
    <row r="147" spans="2:27" s="178" customFormat="1">
      <c r="B147" s="381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311"/>
      <c r="T147" s="311"/>
      <c r="U147" s="311"/>
      <c r="V147" s="311"/>
      <c r="W147" s="123"/>
      <c r="X147" s="123"/>
      <c r="Y147" s="123"/>
      <c r="Z147" s="123"/>
      <c r="AA147" s="123"/>
    </row>
    <row r="148" spans="2:27" s="178" customFormat="1">
      <c r="B148" s="381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311"/>
      <c r="T148" s="311"/>
      <c r="U148" s="311"/>
      <c r="V148" s="311"/>
      <c r="W148" s="123"/>
      <c r="X148" s="123"/>
      <c r="Y148" s="123"/>
      <c r="Z148" s="123"/>
      <c r="AA148" s="123"/>
    </row>
    <row r="149" spans="2:27" s="178" customFormat="1">
      <c r="B149" s="381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311"/>
      <c r="T149" s="311"/>
      <c r="U149" s="311"/>
      <c r="V149" s="311"/>
      <c r="W149" s="123"/>
      <c r="X149" s="123"/>
      <c r="Y149" s="123"/>
      <c r="Z149" s="123"/>
      <c r="AA149" s="123"/>
    </row>
    <row r="150" spans="2:27" s="178" customFormat="1">
      <c r="B150" s="381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311"/>
      <c r="T150" s="311"/>
      <c r="U150" s="311"/>
      <c r="V150" s="311"/>
      <c r="W150" s="123"/>
      <c r="X150" s="123"/>
      <c r="Y150" s="123"/>
      <c r="Z150" s="123"/>
      <c r="AA150" s="123"/>
    </row>
    <row r="151" spans="2:27" s="178" customFormat="1">
      <c r="B151" s="381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311"/>
      <c r="T151" s="311"/>
      <c r="U151" s="311"/>
      <c r="V151" s="311"/>
      <c r="W151" s="123"/>
      <c r="X151" s="123"/>
      <c r="Y151" s="123"/>
      <c r="Z151" s="123"/>
      <c r="AA151" s="123"/>
    </row>
    <row r="152" spans="2:27" s="178" customFormat="1">
      <c r="B152" s="381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311"/>
      <c r="T152" s="311"/>
      <c r="U152" s="311"/>
      <c r="V152" s="311"/>
      <c r="W152" s="123"/>
      <c r="X152" s="123"/>
      <c r="Y152" s="123"/>
      <c r="Z152" s="123"/>
      <c r="AA152" s="123"/>
    </row>
    <row r="153" spans="2:27" s="178" customFormat="1">
      <c r="B153" s="381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311"/>
      <c r="T153" s="311"/>
      <c r="U153" s="311"/>
      <c r="V153" s="311"/>
      <c r="W153" s="123"/>
      <c r="X153" s="123"/>
      <c r="Y153" s="123"/>
      <c r="Z153" s="123"/>
      <c r="AA153" s="123"/>
    </row>
    <row r="154" spans="2:27" s="178" customFormat="1">
      <c r="B154" s="381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311"/>
      <c r="T154" s="311"/>
      <c r="U154" s="311"/>
      <c r="V154" s="311"/>
      <c r="W154" s="123"/>
      <c r="X154" s="123"/>
      <c r="Y154" s="123"/>
      <c r="Z154" s="123"/>
      <c r="AA154" s="123"/>
    </row>
    <row r="155" spans="2:27" s="178" customFormat="1">
      <c r="B155" s="381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311"/>
      <c r="T155" s="311"/>
      <c r="U155" s="311"/>
      <c r="V155" s="311"/>
      <c r="W155" s="123"/>
      <c r="X155" s="123"/>
      <c r="Y155" s="123"/>
      <c r="Z155" s="123"/>
      <c r="AA155" s="123"/>
    </row>
    <row r="156" spans="2:27" s="178" customFormat="1">
      <c r="B156" s="381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311"/>
      <c r="T156" s="311"/>
      <c r="U156" s="311"/>
      <c r="V156" s="311"/>
      <c r="W156" s="123"/>
      <c r="X156" s="123"/>
      <c r="Y156" s="123"/>
      <c r="Z156" s="123"/>
      <c r="AA156" s="123"/>
    </row>
    <row r="157" spans="2:27" s="178" customFormat="1">
      <c r="B157" s="381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311"/>
      <c r="T157" s="311"/>
      <c r="U157" s="311"/>
      <c r="V157" s="311"/>
      <c r="W157" s="123"/>
      <c r="X157" s="123"/>
      <c r="Y157" s="123"/>
      <c r="Z157" s="123"/>
      <c r="AA157" s="123"/>
    </row>
    <row r="158" spans="2:27" s="178" customFormat="1">
      <c r="B158" s="381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311"/>
      <c r="T158" s="311"/>
      <c r="U158" s="311"/>
      <c r="V158" s="311"/>
      <c r="W158" s="123"/>
      <c r="X158" s="123"/>
      <c r="Y158" s="123"/>
      <c r="Z158" s="123"/>
      <c r="AA158" s="123"/>
    </row>
    <row r="159" spans="2:27" s="178" customFormat="1">
      <c r="B159" s="381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311"/>
      <c r="T159" s="311"/>
      <c r="U159" s="311"/>
      <c r="V159" s="311"/>
      <c r="W159" s="123"/>
      <c r="X159" s="123"/>
      <c r="Y159" s="123"/>
      <c r="Z159" s="123"/>
      <c r="AA159" s="123"/>
    </row>
    <row r="160" spans="2:27" s="178" customFormat="1">
      <c r="B160" s="381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311"/>
      <c r="T160" s="311"/>
      <c r="U160" s="311"/>
      <c r="V160" s="311"/>
      <c r="W160" s="123"/>
      <c r="X160" s="123"/>
      <c r="Y160" s="123"/>
      <c r="Z160" s="123"/>
      <c r="AA160" s="123"/>
    </row>
    <row r="161" spans="2:27" s="178" customFormat="1">
      <c r="B161" s="381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311"/>
      <c r="T161" s="311"/>
      <c r="U161" s="311"/>
      <c r="V161" s="311"/>
      <c r="W161" s="123"/>
      <c r="X161" s="123"/>
      <c r="Y161" s="123"/>
      <c r="Z161" s="123"/>
      <c r="AA161" s="123"/>
    </row>
    <row r="162" spans="2:27" s="178" customFormat="1">
      <c r="B162" s="381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311"/>
      <c r="T162" s="311"/>
      <c r="U162" s="311"/>
      <c r="V162" s="311"/>
      <c r="W162" s="123"/>
      <c r="X162" s="123"/>
      <c r="Y162" s="123"/>
      <c r="Z162" s="123"/>
      <c r="AA162" s="123"/>
    </row>
    <row r="163" spans="2:27" s="178" customFormat="1">
      <c r="B163" s="381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311"/>
      <c r="T163" s="311"/>
      <c r="U163" s="311"/>
      <c r="V163" s="311"/>
      <c r="W163" s="123"/>
      <c r="X163" s="123"/>
      <c r="Y163" s="123"/>
      <c r="Z163" s="123"/>
      <c r="AA163" s="123"/>
    </row>
    <row r="164" spans="2:27" s="178" customFormat="1">
      <c r="B164" s="381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311"/>
      <c r="T164" s="311"/>
      <c r="U164" s="311"/>
      <c r="V164" s="311"/>
      <c r="W164" s="123"/>
      <c r="X164" s="123"/>
      <c r="Y164" s="123"/>
      <c r="Z164" s="123"/>
      <c r="AA164" s="123"/>
    </row>
    <row r="165" spans="2:27" s="178" customFormat="1">
      <c r="B165" s="381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311"/>
      <c r="T165" s="311"/>
      <c r="U165" s="311"/>
      <c r="V165" s="311"/>
      <c r="W165" s="123"/>
      <c r="X165" s="123"/>
      <c r="Y165" s="123"/>
      <c r="Z165" s="123"/>
      <c r="AA165" s="123"/>
    </row>
    <row r="166" spans="2:27" s="178" customFormat="1">
      <c r="B166" s="381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311"/>
      <c r="T166" s="311"/>
      <c r="U166" s="311"/>
      <c r="V166" s="311"/>
      <c r="W166" s="123"/>
      <c r="X166" s="123"/>
      <c r="Y166" s="123"/>
      <c r="Z166" s="123"/>
      <c r="AA166" s="123"/>
    </row>
    <row r="167" spans="2:27" s="178" customFormat="1">
      <c r="B167" s="381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311"/>
      <c r="T167" s="311"/>
      <c r="U167" s="311"/>
      <c r="V167" s="311"/>
      <c r="W167" s="123"/>
      <c r="X167" s="123"/>
      <c r="Y167" s="123"/>
      <c r="Z167" s="123"/>
      <c r="AA167" s="123"/>
    </row>
    <row r="168" spans="2:27" s="178" customFormat="1">
      <c r="B168" s="381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311"/>
      <c r="T168" s="311"/>
      <c r="U168" s="311"/>
      <c r="V168" s="311"/>
      <c r="W168" s="123"/>
      <c r="X168" s="123"/>
      <c r="Y168" s="123"/>
      <c r="Z168" s="123"/>
      <c r="AA168" s="123"/>
    </row>
    <row r="169" spans="2:27" s="178" customFormat="1">
      <c r="B169" s="381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311"/>
      <c r="T169" s="311"/>
      <c r="U169" s="311"/>
      <c r="V169" s="311"/>
      <c r="W169" s="123"/>
      <c r="X169" s="123"/>
      <c r="Y169" s="123"/>
      <c r="Z169" s="123"/>
      <c r="AA169" s="123"/>
    </row>
    <row r="170" spans="2:27" s="178" customFormat="1">
      <c r="B170" s="381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311"/>
      <c r="T170" s="311"/>
      <c r="U170" s="311"/>
      <c r="V170" s="311"/>
      <c r="W170" s="123"/>
      <c r="X170" s="123"/>
      <c r="Y170" s="123"/>
      <c r="Z170" s="123"/>
      <c r="AA170" s="123"/>
    </row>
    <row r="171" spans="2:27" s="178" customFormat="1">
      <c r="B171" s="381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311"/>
      <c r="T171" s="311"/>
      <c r="U171" s="311"/>
      <c r="V171" s="311"/>
      <c r="W171" s="123"/>
      <c r="X171" s="123"/>
      <c r="Y171" s="123"/>
      <c r="Z171" s="123"/>
      <c r="AA171" s="123"/>
    </row>
    <row r="172" spans="2:27" s="178" customFormat="1">
      <c r="B172" s="381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311"/>
      <c r="T172" s="311"/>
      <c r="U172" s="311"/>
      <c r="V172" s="311"/>
      <c r="W172" s="123"/>
      <c r="X172" s="123"/>
      <c r="Y172" s="123"/>
      <c r="Z172" s="123"/>
      <c r="AA172" s="123"/>
    </row>
    <row r="173" spans="2:27" s="178" customFormat="1">
      <c r="B173" s="381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311"/>
      <c r="T173" s="311"/>
      <c r="U173" s="311"/>
      <c r="V173" s="311"/>
      <c r="W173" s="123"/>
      <c r="X173" s="123"/>
      <c r="Y173" s="123"/>
      <c r="Z173" s="123"/>
      <c r="AA173" s="123"/>
    </row>
    <row r="174" spans="2:27" s="178" customFormat="1">
      <c r="B174" s="381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311"/>
      <c r="T174" s="311"/>
      <c r="U174" s="311"/>
      <c r="V174" s="311"/>
      <c r="W174" s="123"/>
      <c r="X174" s="123"/>
      <c r="Y174" s="123"/>
      <c r="Z174" s="123"/>
      <c r="AA174" s="123"/>
    </row>
    <row r="175" spans="2:27" s="178" customFormat="1">
      <c r="B175" s="381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311"/>
      <c r="T175" s="311"/>
      <c r="U175" s="311"/>
      <c r="V175" s="311"/>
      <c r="W175" s="123"/>
      <c r="X175" s="123"/>
      <c r="Y175" s="123"/>
      <c r="Z175" s="123"/>
      <c r="AA175" s="123"/>
    </row>
    <row r="176" spans="2:27" s="178" customFormat="1">
      <c r="B176" s="381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311"/>
      <c r="T176" s="311"/>
      <c r="U176" s="311"/>
      <c r="V176" s="311"/>
      <c r="W176" s="123"/>
      <c r="X176" s="123"/>
      <c r="Y176" s="123"/>
      <c r="Z176" s="123"/>
      <c r="AA176" s="123"/>
    </row>
    <row r="177" spans="2:27" s="178" customFormat="1">
      <c r="B177" s="381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311"/>
      <c r="T177" s="311"/>
      <c r="U177" s="311"/>
      <c r="V177" s="311"/>
      <c r="W177" s="123"/>
      <c r="X177" s="123"/>
      <c r="Y177" s="123"/>
      <c r="Z177" s="123"/>
      <c r="AA177" s="123"/>
    </row>
    <row r="178" spans="2:27" s="178" customFormat="1">
      <c r="B178" s="381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311"/>
      <c r="T178" s="311"/>
      <c r="U178" s="311"/>
      <c r="V178" s="311"/>
      <c r="W178" s="123"/>
      <c r="X178" s="123"/>
      <c r="Y178" s="123"/>
      <c r="Z178" s="123"/>
      <c r="AA178" s="123"/>
    </row>
    <row r="179" spans="2:27" s="178" customFormat="1">
      <c r="B179" s="381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311"/>
      <c r="T179" s="311"/>
      <c r="U179" s="311"/>
      <c r="V179" s="311"/>
      <c r="W179" s="123"/>
      <c r="X179" s="123"/>
      <c r="Y179" s="123"/>
      <c r="Z179" s="123"/>
      <c r="AA179" s="123"/>
    </row>
    <row r="180" spans="2:27" s="178" customFormat="1">
      <c r="B180" s="381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311"/>
      <c r="T180" s="311"/>
      <c r="U180" s="311"/>
      <c r="V180" s="311"/>
      <c r="W180" s="123"/>
      <c r="X180" s="123"/>
      <c r="Y180" s="123"/>
      <c r="Z180" s="123"/>
      <c r="AA180" s="123"/>
    </row>
    <row r="181" spans="2:27" s="178" customFormat="1">
      <c r="B181" s="381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311"/>
      <c r="T181" s="311"/>
      <c r="U181" s="311"/>
      <c r="V181" s="311"/>
      <c r="W181" s="123"/>
      <c r="X181" s="123"/>
      <c r="Y181" s="123"/>
      <c r="Z181" s="123"/>
      <c r="AA181" s="123"/>
    </row>
    <row r="182" spans="2:27" s="178" customFormat="1">
      <c r="B182" s="381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311"/>
      <c r="T182" s="311"/>
      <c r="U182" s="311"/>
      <c r="V182" s="311"/>
      <c r="W182" s="123"/>
      <c r="X182" s="123"/>
      <c r="Y182" s="123"/>
      <c r="Z182" s="123"/>
      <c r="AA182" s="123"/>
    </row>
    <row r="183" spans="2:27" s="178" customFormat="1">
      <c r="B183" s="381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311"/>
      <c r="T183" s="311"/>
      <c r="U183" s="311"/>
      <c r="V183" s="311"/>
      <c r="W183" s="123"/>
      <c r="X183" s="123"/>
      <c r="Y183" s="123"/>
      <c r="Z183" s="123"/>
      <c r="AA183" s="123"/>
    </row>
    <row r="184" spans="2:27" s="178" customFormat="1">
      <c r="B184" s="381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311"/>
      <c r="T184" s="311"/>
      <c r="U184" s="311"/>
      <c r="V184" s="311"/>
      <c r="W184" s="123"/>
      <c r="X184" s="123"/>
      <c r="Y184" s="123"/>
      <c r="Z184" s="123"/>
      <c r="AA184" s="123"/>
    </row>
    <row r="185" spans="2:27" s="178" customFormat="1">
      <c r="B185" s="381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311"/>
      <c r="T185" s="311"/>
      <c r="U185" s="311"/>
      <c r="V185" s="311"/>
      <c r="W185" s="123"/>
      <c r="X185" s="123"/>
      <c r="Y185" s="123"/>
      <c r="Z185" s="123"/>
      <c r="AA185" s="123"/>
    </row>
    <row r="186" spans="2:27" s="178" customFormat="1">
      <c r="B186" s="381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311"/>
      <c r="T186" s="311"/>
      <c r="U186" s="311"/>
      <c r="V186" s="311"/>
      <c r="W186" s="123"/>
      <c r="X186" s="123"/>
      <c r="Y186" s="123"/>
      <c r="Z186" s="123"/>
      <c r="AA186" s="123"/>
    </row>
    <row r="187" spans="2:27" s="178" customFormat="1">
      <c r="B187" s="381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311"/>
      <c r="T187" s="311"/>
      <c r="U187" s="311"/>
      <c r="V187" s="311"/>
      <c r="W187" s="123"/>
      <c r="X187" s="123"/>
      <c r="Y187" s="123"/>
      <c r="Z187" s="123"/>
      <c r="AA187" s="123"/>
    </row>
    <row r="188" spans="2:27" s="178" customFormat="1">
      <c r="B188" s="381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311"/>
      <c r="T188" s="311"/>
      <c r="U188" s="311"/>
      <c r="V188" s="311"/>
      <c r="W188" s="123"/>
      <c r="X188" s="123"/>
      <c r="Y188" s="123"/>
      <c r="Z188" s="123"/>
      <c r="AA188" s="123"/>
    </row>
    <row r="189" spans="2:27" s="178" customFormat="1">
      <c r="B189" s="381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311"/>
      <c r="T189" s="311"/>
      <c r="U189" s="311"/>
      <c r="V189" s="311"/>
      <c r="W189" s="123"/>
      <c r="X189" s="123"/>
      <c r="Y189" s="123"/>
      <c r="Z189" s="123"/>
      <c r="AA189" s="123"/>
    </row>
    <row r="190" spans="2:27" s="178" customFormat="1">
      <c r="B190" s="381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311"/>
      <c r="T190" s="311"/>
      <c r="U190" s="311"/>
      <c r="V190" s="311"/>
      <c r="W190" s="123"/>
      <c r="X190" s="123"/>
      <c r="Y190" s="123"/>
      <c r="Z190" s="123"/>
      <c r="AA190" s="123"/>
    </row>
    <row r="191" spans="2:27" s="178" customFormat="1">
      <c r="B191" s="381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311"/>
      <c r="T191" s="311"/>
      <c r="U191" s="311"/>
      <c r="V191" s="311"/>
      <c r="W191" s="123"/>
      <c r="X191" s="123"/>
      <c r="Y191" s="123"/>
      <c r="Z191" s="123"/>
      <c r="AA191" s="123"/>
    </row>
    <row r="192" spans="2:27" s="178" customFormat="1">
      <c r="B192" s="381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311"/>
      <c r="T192" s="311"/>
      <c r="U192" s="311"/>
      <c r="V192" s="311"/>
      <c r="W192" s="123"/>
      <c r="X192" s="123"/>
      <c r="Y192" s="123"/>
      <c r="Z192" s="123"/>
      <c r="AA192" s="123"/>
    </row>
    <row r="193" spans="2:27" s="178" customFormat="1">
      <c r="B193" s="381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311"/>
      <c r="T193" s="311"/>
      <c r="U193" s="311"/>
      <c r="V193" s="311"/>
      <c r="W193" s="123"/>
      <c r="X193" s="123"/>
      <c r="Y193" s="123"/>
      <c r="Z193" s="123"/>
      <c r="AA193" s="123"/>
    </row>
    <row r="194" spans="2:27" s="178" customFormat="1">
      <c r="B194" s="381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311"/>
      <c r="T194" s="311"/>
      <c r="U194" s="311"/>
      <c r="V194" s="311"/>
      <c r="W194" s="123"/>
      <c r="X194" s="123"/>
      <c r="Y194" s="123"/>
      <c r="Z194" s="123"/>
      <c r="AA194" s="123"/>
    </row>
    <row r="195" spans="2:27" s="178" customFormat="1">
      <c r="B195" s="381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311"/>
      <c r="T195" s="311"/>
      <c r="U195" s="311"/>
      <c r="V195" s="311"/>
      <c r="W195" s="123"/>
      <c r="X195" s="123"/>
      <c r="Y195" s="123"/>
      <c r="Z195" s="123"/>
      <c r="AA195" s="123"/>
    </row>
    <row r="196" spans="2:27" s="178" customFormat="1">
      <c r="B196" s="381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311"/>
      <c r="T196" s="311"/>
      <c r="U196" s="311"/>
      <c r="V196" s="311"/>
      <c r="W196" s="123"/>
      <c r="X196" s="123"/>
      <c r="Y196" s="123"/>
      <c r="Z196" s="123"/>
      <c r="AA196" s="123"/>
    </row>
    <row r="197" spans="2:27" s="178" customFormat="1">
      <c r="B197" s="381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311"/>
      <c r="T197" s="311"/>
      <c r="U197" s="311"/>
      <c r="V197" s="311"/>
      <c r="W197" s="123"/>
      <c r="X197" s="123"/>
      <c r="Y197" s="123"/>
      <c r="Z197" s="123"/>
      <c r="AA197" s="123"/>
    </row>
    <row r="198" spans="2:27" s="178" customFormat="1">
      <c r="B198" s="381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311"/>
      <c r="T198" s="311"/>
      <c r="U198" s="311"/>
      <c r="V198" s="311"/>
      <c r="W198" s="123"/>
      <c r="X198" s="123"/>
      <c r="Y198" s="123"/>
      <c r="Z198" s="123"/>
      <c r="AA198" s="123"/>
    </row>
    <row r="199" spans="2:27" s="178" customFormat="1">
      <c r="B199" s="381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311"/>
      <c r="T199" s="311"/>
      <c r="U199" s="311"/>
      <c r="V199" s="311"/>
      <c r="W199" s="123"/>
      <c r="X199" s="123"/>
      <c r="Y199" s="123"/>
      <c r="Z199" s="123"/>
      <c r="AA199" s="123"/>
    </row>
    <row r="200" spans="2:27" s="178" customFormat="1">
      <c r="B200" s="381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311"/>
      <c r="T200" s="311"/>
      <c r="U200" s="311"/>
      <c r="V200" s="311"/>
      <c r="W200" s="123"/>
      <c r="X200" s="123"/>
      <c r="Y200" s="123"/>
      <c r="Z200" s="123"/>
      <c r="AA200" s="123"/>
    </row>
    <row r="201" spans="2:27" s="178" customFormat="1">
      <c r="B201" s="381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311"/>
      <c r="T201" s="311"/>
      <c r="U201" s="311"/>
      <c r="V201" s="311"/>
      <c r="W201" s="123"/>
      <c r="X201" s="123"/>
      <c r="Y201" s="123"/>
      <c r="Z201" s="123"/>
      <c r="AA201" s="123"/>
    </row>
    <row r="202" spans="2:27" s="178" customFormat="1">
      <c r="B202" s="381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311"/>
      <c r="T202" s="311"/>
      <c r="U202" s="311"/>
      <c r="V202" s="311"/>
      <c r="W202" s="123"/>
      <c r="X202" s="123"/>
      <c r="Y202" s="123"/>
      <c r="Z202" s="123"/>
      <c r="AA202" s="123"/>
    </row>
    <row r="203" spans="2:27" s="178" customFormat="1">
      <c r="B203" s="381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311"/>
      <c r="T203" s="311"/>
      <c r="U203" s="311"/>
      <c r="V203" s="311"/>
      <c r="W203" s="123"/>
      <c r="X203" s="123"/>
      <c r="Y203" s="123"/>
      <c r="Z203" s="123"/>
      <c r="AA203" s="123"/>
    </row>
    <row r="204" spans="2:27" s="178" customFormat="1">
      <c r="B204" s="381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311"/>
      <c r="T204" s="311"/>
      <c r="U204" s="311"/>
      <c r="V204" s="311"/>
      <c r="W204" s="123"/>
      <c r="X204" s="123"/>
      <c r="Y204" s="123"/>
      <c r="Z204" s="123"/>
      <c r="AA204" s="123"/>
    </row>
    <row r="205" spans="2:27" s="178" customFormat="1">
      <c r="B205" s="381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311"/>
      <c r="T205" s="311"/>
      <c r="U205" s="311"/>
      <c r="V205" s="311"/>
      <c r="W205" s="123"/>
      <c r="X205" s="123"/>
      <c r="Y205" s="123"/>
      <c r="Z205" s="123"/>
      <c r="AA205" s="123"/>
    </row>
    <row r="206" spans="2:27" s="178" customFormat="1">
      <c r="B206" s="381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311"/>
      <c r="T206" s="311"/>
      <c r="U206" s="311"/>
      <c r="V206" s="311"/>
      <c r="W206" s="123"/>
      <c r="X206" s="123"/>
      <c r="Y206" s="123"/>
      <c r="Z206" s="123"/>
      <c r="AA206" s="123"/>
    </row>
    <row r="207" spans="2:27" s="178" customFormat="1">
      <c r="B207" s="381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311"/>
      <c r="T207" s="311"/>
      <c r="U207" s="311"/>
      <c r="V207" s="311"/>
      <c r="W207" s="123"/>
      <c r="X207" s="123"/>
      <c r="Y207" s="123"/>
      <c r="Z207" s="123"/>
      <c r="AA207" s="123"/>
    </row>
    <row r="208" spans="2:27" s="178" customFormat="1">
      <c r="B208" s="381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311"/>
      <c r="T208" s="311"/>
      <c r="U208" s="311"/>
      <c r="V208" s="311"/>
      <c r="W208" s="123"/>
      <c r="X208" s="123"/>
      <c r="Y208" s="123"/>
      <c r="Z208" s="123"/>
      <c r="AA208" s="123"/>
    </row>
    <row r="209" spans="2:27" s="178" customFormat="1">
      <c r="B209" s="381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311"/>
      <c r="T209" s="311"/>
      <c r="U209" s="311"/>
      <c r="V209" s="311"/>
      <c r="W209" s="123"/>
      <c r="X209" s="123"/>
      <c r="Y209" s="123"/>
      <c r="Z209" s="123"/>
      <c r="AA209" s="123"/>
    </row>
    <row r="210" spans="2:27" s="178" customFormat="1">
      <c r="B210" s="381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311"/>
      <c r="T210" s="311"/>
      <c r="U210" s="311"/>
      <c r="V210" s="311"/>
      <c r="W210" s="123"/>
      <c r="X210" s="123"/>
      <c r="Y210" s="123"/>
      <c r="Z210" s="123"/>
      <c r="AA210" s="123"/>
    </row>
    <row r="211" spans="2:27" s="178" customFormat="1">
      <c r="B211" s="381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311"/>
      <c r="T211" s="311"/>
      <c r="U211" s="311"/>
      <c r="V211" s="311"/>
      <c r="W211" s="123"/>
      <c r="X211" s="123"/>
      <c r="Y211" s="123"/>
      <c r="Z211" s="123"/>
      <c r="AA211" s="123"/>
    </row>
    <row r="212" spans="2:27" s="178" customFormat="1">
      <c r="B212" s="381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311"/>
      <c r="T212" s="311"/>
      <c r="U212" s="311"/>
      <c r="V212" s="311"/>
      <c r="W212" s="123"/>
      <c r="X212" s="123"/>
      <c r="Y212" s="123"/>
      <c r="Z212" s="123"/>
      <c r="AA212" s="123"/>
    </row>
    <row r="213" spans="2:27" s="178" customFormat="1">
      <c r="B213" s="381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311"/>
      <c r="T213" s="311"/>
      <c r="U213" s="311"/>
      <c r="V213" s="311"/>
      <c r="W213" s="123"/>
      <c r="X213" s="123"/>
      <c r="Y213" s="123"/>
      <c r="Z213" s="123"/>
      <c r="AA213" s="123"/>
    </row>
    <row r="214" spans="2:27" s="178" customFormat="1">
      <c r="B214" s="381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311"/>
      <c r="T214" s="311"/>
      <c r="U214" s="311"/>
      <c r="V214" s="311"/>
      <c r="W214" s="123"/>
      <c r="X214" s="123"/>
      <c r="Y214" s="123"/>
      <c r="Z214" s="123"/>
      <c r="AA214" s="123"/>
    </row>
    <row r="215" spans="2:27" s="178" customFormat="1">
      <c r="B215" s="381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311"/>
      <c r="T215" s="311"/>
      <c r="U215" s="311"/>
      <c r="V215" s="311"/>
      <c r="W215" s="123"/>
      <c r="X215" s="123"/>
      <c r="Y215" s="123"/>
      <c r="Z215" s="123"/>
      <c r="AA215" s="123"/>
    </row>
    <row r="216" spans="2:27" s="178" customFormat="1">
      <c r="B216" s="381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311"/>
      <c r="T216" s="311"/>
      <c r="U216" s="311"/>
      <c r="V216" s="311"/>
      <c r="W216" s="123"/>
      <c r="X216" s="123"/>
      <c r="Y216" s="123"/>
      <c r="Z216" s="123"/>
      <c r="AA216" s="123"/>
    </row>
    <row r="217" spans="2:27" s="178" customFormat="1">
      <c r="B217" s="381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311"/>
      <c r="T217" s="311"/>
      <c r="U217" s="311"/>
      <c r="V217" s="311"/>
      <c r="W217" s="123"/>
      <c r="X217" s="123"/>
      <c r="Y217" s="123"/>
      <c r="Z217" s="123"/>
      <c r="AA217" s="123"/>
    </row>
    <row r="218" spans="2:27" s="178" customFormat="1">
      <c r="B218" s="381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311"/>
      <c r="T218" s="311"/>
      <c r="U218" s="311"/>
      <c r="V218" s="311"/>
      <c r="W218" s="123"/>
      <c r="X218" s="123"/>
      <c r="Y218" s="123"/>
      <c r="Z218" s="123"/>
      <c r="AA218" s="123"/>
    </row>
    <row r="219" spans="2:27" s="178" customFormat="1">
      <c r="B219" s="381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311"/>
      <c r="T219" s="311"/>
      <c r="U219" s="311"/>
      <c r="V219" s="311"/>
      <c r="W219" s="123"/>
      <c r="X219" s="123"/>
      <c r="Y219" s="123"/>
      <c r="Z219" s="123"/>
      <c r="AA219" s="123"/>
    </row>
    <row r="220" spans="2:27" s="178" customFormat="1">
      <c r="B220" s="381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311"/>
      <c r="T220" s="311"/>
      <c r="U220" s="311"/>
      <c r="V220" s="311"/>
      <c r="W220" s="123"/>
      <c r="X220" s="123"/>
      <c r="Y220" s="123"/>
      <c r="Z220" s="123"/>
      <c r="AA220" s="123"/>
    </row>
    <row r="221" spans="2:27" s="178" customFormat="1">
      <c r="B221" s="381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311"/>
      <c r="T221" s="311"/>
      <c r="U221" s="311"/>
      <c r="V221" s="311"/>
      <c r="W221" s="123"/>
      <c r="X221" s="123"/>
      <c r="Y221" s="123"/>
      <c r="Z221" s="123"/>
      <c r="AA221" s="123"/>
    </row>
    <row r="222" spans="2:27" s="178" customFormat="1">
      <c r="B222" s="381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311"/>
      <c r="T222" s="311"/>
      <c r="U222" s="311"/>
      <c r="V222" s="311"/>
      <c r="W222" s="123"/>
      <c r="X222" s="123"/>
      <c r="Y222" s="123"/>
      <c r="Z222" s="123"/>
      <c r="AA222" s="123"/>
    </row>
    <row r="223" spans="2:27" s="178" customFormat="1">
      <c r="B223" s="381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311"/>
      <c r="T223" s="311"/>
      <c r="U223" s="311"/>
      <c r="V223" s="311"/>
      <c r="W223" s="123"/>
      <c r="X223" s="123"/>
      <c r="Y223" s="123"/>
      <c r="Z223" s="123"/>
      <c r="AA223" s="123"/>
    </row>
    <row r="224" spans="2:27" s="178" customFormat="1">
      <c r="B224" s="381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311"/>
      <c r="T224" s="311"/>
      <c r="U224" s="311"/>
      <c r="V224" s="311"/>
      <c r="W224" s="123"/>
      <c r="X224" s="123"/>
      <c r="Y224" s="123"/>
      <c r="Z224" s="123"/>
      <c r="AA224" s="123"/>
    </row>
    <row r="225" spans="2:27" s="178" customFormat="1">
      <c r="B225" s="381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311"/>
      <c r="T225" s="311"/>
      <c r="U225" s="311"/>
      <c r="V225" s="311"/>
      <c r="W225" s="123"/>
      <c r="X225" s="123"/>
      <c r="Y225" s="123"/>
      <c r="Z225" s="123"/>
      <c r="AA225" s="123"/>
    </row>
    <row r="226" spans="2:27" s="178" customFormat="1">
      <c r="B226" s="381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311"/>
      <c r="T226" s="311"/>
      <c r="U226" s="311"/>
      <c r="V226" s="311"/>
      <c r="W226" s="123"/>
      <c r="X226" s="123"/>
      <c r="Y226" s="123"/>
      <c r="Z226" s="123"/>
      <c r="AA226" s="123"/>
    </row>
    <row r="227" spans="2:27" s="178" customFormat="1">
      <c r="B227" s="381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311"/>
      <c r="T227" s="311"/>
      <c r="U227" s="311"/>
      <c r="V227" s="311"/>
      <c r="W227" s="123"/>
      <c r="X227" s="123"/>
      <c r="Y227" s="123"/>
      <c r="Z227" s="123"/>
      <c r="AA227" s="123"/>
    </row>
    <row r="228" spans="2:27" s="178" customFormat="1">
      <c r="B228" s="381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311"/>
      <c r="T228" s="311"/>
      <c r="U228" s="311"/>
      <c r="V228" s="311"/>
      <c r="W228" s="123"/>
      <c r="X228" s="123"/>
      <c r="Y228" s="123"/>
      <c r="Z228" s="123"/>
      <c r="AA228" s="123"/>
    </row>
    <row r="229" spans="2:27" s="178" customFormat="1">
      <c r="B229" s="381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311"/>
      <c r="T229" s="311"/>
      <c r="U229" s="311"/>
      <c r="V229" s="311"/>
      <c r="W229" s="123"/>
      <c r="X229" s="123"/>
      <c r="Y229" s="123"/>
      <c r="Z229" s="123"/>
      <c r="AA229" s="123"/>
    </row>
    <row r="230" spans="2:27" s="178" customFormat="1">
      <c r="B230" s="381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311"/>
      <c r="T230" s="311"/>
      <c r="U230" s="311"/>
      <c r="V230" s="311"/>
      <c r="W230" s="123"/>
      <c r="X230" s="123"/>
      <c r="Y230" s="123"/>
      <c r="Z230" s="123"/>
      <c r="AA230" s="123"/>
    </row>
    <row r="231" spans="2:27" s="178" customFormat="1">
      <c r="B231" s="381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311"/>
      <c r="T231" s="311"/>
      <c r="U231" s="311"/>
      <c r="V231" s="311"/>
      <c r="W231" s="123"/>
      <c r="X231" s="123"/>
      <c r="Y231" s="123"/>
      <c r="Z231" s="123"/>
      <c r="AA231" s="123"/>
    </row>
    <row r="232" spans="2:27" s="178" customFormat="1">
      <c r="B232" s="381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311"/>
      <c r="T232" s="311"/>
      <c r="U232" s="311"/>
      <c r="V232" s="311"/>
      <c r="W232" s="123"/>
      <c r="X232" s="123"/>
      <c r="Y232" s="123"/>
      <c r="Z232" s="123"/>
      <c r="AA232" s="123"/>
    </row>
    <row r="233" spans="2:27" s="178" customFormat="1">
      <c r="B233" s="381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311"/>
      <c r="T233" s="311"/>
      <c r="U233" s="311"/>
      <c r="V233" s="311"/>
      <c r="W233" s="123"/>
      <c r="X233" s="123"/>
      <c r="Y233" s="123"/>
      <c r="Z233" s="123"/>
      <c r="AA233" s="123"/>
    </row>
    <row r="234" spans="2:27" s="178" customFormat="1">
      <c r="B234" s="381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311"/>
      <c r="T234" s="311"/>
      <c r="U234" s="311"/>
      <c r="V234" s="311"/>
      <c r="W234" s="123"/>
      <c r="X234" s="123"/>
      <c r="Y234" s="123"/>
      <c r="Z234" s="123"/>
      <c r="AA234" s="123"/>
    </row>
    <row r="235" spans="2:27" s="178" customFormat="1">
      <c r="B235" s="381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311"/>
      <c r="T235" s="311"/>
      <c r="U235" s="311"/>
      <c r="V235" s="311"/>
      <c r="W235" s="123"/>
      <c r="X235" s="123"/>
      <c r="Y235" s="123"/>
      <c r="Z235" s="123"/>
      <c r="AA235" s="123"/>
    </row>
    <row r="236" spans="2:27" s="178" customFormat="1">
      <c r="B236" s="381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311"/>
      <c r="T236" s="311"/>
      <c r="U236" s="311"/>
      <c r="V236" s="311"/>
      <c r="W236" s="123"/>
      <c r="X236" s="123"/>
      <c r="Y236" s="123"/>
      <c r="Z236" s="123"/>
      <c r="AA236" s="123"/>
    </row>
    <row r="237" spans="2:27" s="178" customFormat="1">
      <c r="B237" s="381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311"/>
      <c r="T237" s="311"/>
      <c r="U237" s="311"/>
      <c r="V237" s="311"/>
      <c r="W237" s="123"/>
      <c r="X237" s="123"/>
      <c r="Y237" s="123"/>
      <c r="Z237" s="123"/>
      <c r="AA237" s="123"/>
    </row>
    <row r="238" spans="2:27" s="178" customFormat="1">
      <c r="B238" s="381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311"/>
      <c r="T238" s="311"/>
      <c r="U238" s="311"/>
      <c r="V238" s="311"/>
      <c r="W238" s="123"/>
      <c r="X238" s="123"/>
      <c r="Y238" s="123"/>
      <c r="Z238" s="123"/>
      <c r="AA238" s="123"/>
    </row>
    <row r="239" spans="2:27" s="178" customFormat="1">
      <c r="B239" s="381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311"/>
      <c r="T239" s="311"/>
      <c r="U239" s="311"/>
      <c r="V239" s="311"/>
      <c r="W239" s="123"/>
      <c r="X239" s="123"/>
      <c r="Y239" s="123"/>
      <c r="Z239" s="123"/>
      <c r="AA239" s="123"/>
    </row>
    <row r="240" spans="2:27" s="178" customFormat="1">
      <c r="B240" s="381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311"/>
      <c r="T240" s="311"/>
      <c r="U240" s="311"/>
      <c r="V240" s="311"/>
      <c r="W240" s="123"/>
      <c r="X240" s="123"/>
      <c r="Y240" s="123"/>
      <c r="Z240" s="123"/>
      <c r="AA240" s="123"/>
    </row>
    <row r="241" spans="2:27" s="178" customFormat="1">
      <c r="B241" s="381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311"/>
      <c r="T241" s="311"/>
      <c r="U241" s="311"/>
      <c r="V241" s="311"/>
      <c r="W241" s="123"/>
      <c r="X241" s="123"/>
      <c r="Y241" s="123"/>
      <c r="Z241" s="123"/>
      <c r="AA241" s="123"/>
    </row>
    <row r="242" spans="2:27" s="178" customFormat="1">
      <c r="B242" s="381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311"/>
      <c r="T242" s="311"/>
      <c r="U242" s="311"/>
      <c r="V242" s="311"/>
      <c r="W242" s="123"/>
      <c r="X242" s="123"/>
      <c r="Y242" s="123"/>
      <c r="Z242" s="123"/>
      <c r="AA242" s="123"/>
    </row>
    <row r="243" spans="2:27" s="178" customFormat="1">
      <c r="B243" s="381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311"/>
      <c r="T243" s="311"/>
      <c r="U243" s="311"/>
      <c r="V243" s="311"/>
      <c r="W243" s="123"/>
      <c r="X243" s="123"/>
      <c r="Y243" s="123"/>
      <c r="Z243" s="123"/>
      <c r="AA243" s="123"/>
    </row>
    <row r="244" spans="2:27" s="178" customFormat="1">
      <c r="B244" s="381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311"/>
      <c r="T244" s="311"/>
      <c r="U244" s="311"/>
      <c r="V244" s="311"/>
      <c r="W244" s="123"/>
      <c r="X244" s="123"/>
      <c r="Y244" s="123"/>
      <c r="Z244" s="123"/>
      <c r="AA244" s="123"/>
    </row>
    <row r="245" spans="2:27" s="178" customFormat="1">
      <c r="B245" s="381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311"/>
      <c r="T245" s="311"/>
      <c r="U245" s="311"/>
      <c r="V245" s="311"/>
      <c r="W245" s="123"/>
      <c r="X245" s="123"/>
      <c r="Y245" s="123"/>
      <c r="Z245" s="123"/>
      <c r="AA245" s="123"/>
    </row>
    <row r="246" spans="2:27" s="178" customFormat="1">
      <c r="B246" s="381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311"/>
      <c r="T246" s="311"/>
      <c r="U246" s="311"/>
      <c r="V246" s="311"/>
      <c r="W246" s="123"/>
      <c r="X246" s="123"/>
      <c r="Y246" s="123"/>
      <c r="Z246" s="123"/>
      <c r="AA246" s="123"/>
    </row>
    <row r="247" spans="2:27" s="178" customFormat="1">
      <c r="B247" s="381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311"/>
      <c r="T247" s="311"/>
      <c r="U247" s="311"/>
      <c r="V247" s="311"/>
      <c r="W247" s="123"/>
      <c r="X247" s="123"/>
      <c r="Y247" s="123"/>
      <c r="Z247" s="123"/>
      <c r="AA247" s="123"/>
    </row>
    <row r="248" spans="2:27" s="178" customFormat="1">
      <c r="B248" s="381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311"/>
      <c r="T248" s="311"/>
      <c r="U248" s="311"/>
      <c r="V248" s="311"/>
      <c r="W248" s="123"/>
      <c r="X248" s="123"/>
      <c r="Y248" s="123"/>
      <c r="Z248" s="123"/>
      <c r="AA248" s="123"/>
    </row>
    <row r="249" spans="2:27" s="178" customFormat="1">
      <c r="B249" s="381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311"/>
      <c r="T249" s="311"/>
      <c r="U249" s="311"/>
      <c r="V249" s="311"/>
      <c r="W249" s="123"/>
      <c r="X249" s="123"/>
      <c r="Y249" s="123"/>
      <c r="Z249" s="123"/>
      <c r="AA249" s="123"/>
    </row>
    <row r="250" spans="2:27" s="178" customFormat="1">
      <c r="B250" s="381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311"/>
      <c r="T250" s="311"/>
      <c r="U250" s="311"/>
      <c r="V250" s="311"/>
      <c r="W250" s="123"/>
      <c r="X250" s="123"/>
      <c r="Y250" s="123"/>
      <c r="Z250" s="123"/>
      <c r="AA250" s="123"/>
    </row>
    <row r="251" spans="2:27" s="178" customFormat="1">
      <c r="B251" s="381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311"/>
      <c r="T251" s="311"/>
      <c r="U251" s="311"/>
      <c r="V251" s="311"/>
      <c r="W251" s="123"/>
      <c r="X251" s="123"/>
      <c r="Y251" s="123"/>
      <c r="Z251" s="123"/>
      <c r="AA251" s="123"/>
    </row>
    <row r="252" spans="2:27" s="178" customFormat="1">
      <c r="B252" s="381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311"/>
      <c r="T252" s="311"/>
      <c r="U252" s="311"/>
      <c r="V252" s="311"/>
      <c r="W252" s="123"/>
      <c r="X252" s="123"/>
      <c r="Y252" s="123"/>
      <c r="Z252" s="123"/>
      <c r="AA252" s="123"/>
    </row>
    <row r="253" spans="2:27" s="178" customFormat="1">
      <c r="B253" s="381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311"/>
      <c r="T253" s="311"/>
      <c r="U253" s="311"/>
      <c r="V253" s="311"/>
      <c r="W253" s="123"/>
      <c r="X253" s="123"/>
      <c r="Y253" s="123"/>
      <c r="Z253" s="123"/>
      <c r="AA253" s="123"/>
    </row>
    <row r="254" spans="2:27" s="178" customFormat="1">
      <c r="B254" s="381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311"/>
      <c r="T254" s="311"/>
      <c r="U254" s="311"/>
      <c r="V254" s="311"/>
      <c r="W254" s="123"/>
      <c r="X254" s="123"/>
      <c r="Y254" s="123"/>
      <c r="Z254" s="123"/>
      <c r="AA254" s="123"/>
    </row>
    <row r="255" spans="2:27" s="178" customFormat="1">
      <c r="B255" s="381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311"/>
      <c r="T255" s="311"/>
      <c r="U255" s="311"/>
      <c r="V255" s="311"/>
      <c r="W255" s="123"/>
      <c r="X255" s="123"/>
      <c r="Y255" s="123"/>
      <c r="Z255" s="123"/>
      <c r="AA255" s="123"/>
    </row>
  </sheetData>
  <sheetProtection algorithmName="SHA-512" hashValue="QGEZMJNQxDS4lPHWTvjMgd/GEPjg7XQyBQjdIq48DG3t6YjZk3bxnxfCmdag4N9RHlZAFXyrYLR8eqGRMqki9Q==" saltValue="aeiPhgp0yF6w1tG2yZTCUg==" spinCount="100000" sheet="1" objects="1" scenarios="1" insertHyperlinks="0" selectLockedCells="1"/>
  <sortState xmlns:xlrd2="http://schemas.microsoft.com/office/spreadsheetml/2017/richdata2" ref="D61:U61">
    <sortCondition ref="U61"/>
  </sortState>
  <mergeCells count="14">
    <mergeCell ref="B7:B8"/>
    <mergeCell ref="G8:H8"/>
    <mergeCell ref="J8:K8"/>
    <mergeCell ref="L8:M8"/>
    <mergeCell ref="O8:P8"/>
    <mergeCell ref="J7:M7"/>
    <mergeCell ref="O7:R7"/>
    <mergeCell ref="Q8:R8"/>
    <mergeCell ref="D2:R2"/>
    <mergeCell ref="Q4:R4"/>
    <mergeCell ref="G7:H7"/>
    <mergeCell ref="D7:E8"/>
    <mergeCell ref="G3:H3"/>
    <mergeCell ref="Q3:R3"/>
  </mergeCells>
  <dataValidations count="11">
    <dataValidation allowBlank="1" showErrorMessage="1" promptTitle=" Enter" prompt="Use drop-down list" sqref="D14" xr:uid="{00000000-0002-0000-0400-000000000000}"/>
    <dataValidation type="decimal" operator="greaterThanOrEqual" allowBlank="1" showErrorMessage="1" errorTitle="Error:" error="The amount must either be zero or a positive number." promptTitle=" Enter" prompt="Positive amount" sqref="G56:H56 K63 O56:R56 M63 M56 O49:R49 K56 G49:H49 G42:H42 K49 O42:R42 M49 M42 O28:R28 K42 G28:H28 M28 O21:R21 K28 G21:H21 K21 G14:H14 M21 O14:R14 M14 G63:H63 K14 O63:R63 G35:H35 O35:R35 M35 K35" xr:uid="{00000000-0002-0000-0400-000001000000}">
      <formula1>0</formula1>
    </dataValidation>
    <dataValidation allowBlank="1" showErrorMessage="1" promptTitle=" Enter" prompt="Asset description" sqref="E47:E48 E40:E41 E61:E62 E33:E34 E19:E20 E54:E55 E26:E27 E12:E14" xr:uid="{00000000-0002-0000-0400-000002000000}"/>
    <dataValidation operator="greaterThan" allowBlank="1" showInputMessage="1" showErrorMessage="1" sqref="D69 D16 D23 D65 D44 D51 D58 D6 D30 D37" xr:uid="{00000000-0002-0000-0400-000003000000}"/>
    <dataValidation type="date" operator="greaterThanOrEqual" allowBlank="1" showErrorMessage="1" promptTitle=" Enter" prompt="Use date format" sqref="J47:J49 L47:L49 L40:L42 J40:J42 L61:L63 J61:J63 J33:J35 L33:L35 L26:L28 J19:J21 J54:J56 L54:L56 L19:L21 J26:J28 J12:J14 L12:L14" xr:uid="{00000000-0002-0000-0400-000004000000}">
      <formula1>1</formula1>
    </dataValidation>
    <dataValidation type="decimal" operator="greaterThanOrEqual" allowBlank="1" showInputMessage="1" showErrorMessage="1" errorTitle="Error" error="Assets must be greater than or equal to 0." sqref="K67 G67:H67 M67 O67:R67" xr:uid="{00000000-0002-0000-0400-000005000000}">
      <formula1>0</formula1>
    </dataValidation>
    <dataValidation allowBlank="1" showErrorMessage="1" sqref="J8 L8 G7:G8" xr:uid="{00000000-0002-0000-0400-000006000000}"/>
    <dataValidation type="decimal" operator="greaterThanOrEqual" allowBlank="1" showInputMessage="1" showErrorMessage="1" errorTitle="Error" error="Assets must be greater than or equal to 0." prompt="number &gt;= 0" sqref="M289:M1048576 K289:K1048576 G289:H1048576" xr:uid="{00000000-0002-0000-0400-000007000000}">
      <formula1>0</formula1>
    </dataValidation>
    <dataValidation allowBlank="1" showErrorMessage="1" promptTitle=" Enter" prompt="Litigants' names" sqref="C2:R2" xr:uid="{00000000-0002-0000-0400-000008000000}"/>
    <dataValidation type="custom" operator="greaterThanOrEqual" allowBlank="1" showErrorMessage="1" errorTitle="Error:" error="The amount must either be zero or a positive number." promptTitle=" Enter" prompt="Positive amount" sqref="G40:H41 G47:H48 K40:K41 M40:M41 O40:R41 K47:K48 M47:M48 O47:R48 G61:H62 K61:K62 M61:M62 O61:R62 O33:R34 M33:M34 K33:K34 G33:H34 M19:M20 K19:K20 G19:H20 O19:R20 K26:K27 M26:M27 O26:R27 M12:M13 G54:H55 K54:K55 M54:M55 O54:R55 O12:R13 G12:H13 K12:K13 G26:H27" xr:uid="{00000000-0002-0000-0400-000009000000}">
      <formula1>IF(ISTEXT(G12),TRUE,IF(G12&gt;=0,TRUE,FALSE))</formula1>
    </dataValidation>
    <dataValidation operator="greaterThanOrEqual" allowBlank="1" showErrorMessage="1" promptTitle=" Enter" prompt="Use date format" sqref="D3:D5" xr:uid="{00000000-0002-0000-0400-00000A000000}"/>
  </dataValidations>
  <pageMargins left="0.25" right="0.25" top="0" bottom="0.25" header="0" footer="0"/>
  <pageSetup scale="47" fitToHeight="100" orientation="landscape" cellComments="atEnd" verticalDpi="1200" r:id="rId1"/>
  <headerFooter>
    <oddFooter>&amp;L&amp;"Calibri,Regular"&amp;12&amp;K000000&amp;KFFFFFF.&amp;K000000              Page &amp;P of &amp;N&amp;C&amp;"Calibri,Regular"&amp;12&amp;K000000&amp;BeQuit v36  &amp;B© 2019  Diana M. Tennis&amp;R&amp;"Calibri,Regular"&amp;12&amp;K000000&amp;B&amp;D&amp;B  &amp;T        &amp;KFFFFFF.</oddFooter>
  </headerFooter>
  <ignoredErrors>
    <ignoredError sqref="K11:L11 K18:L18 K25:L25 K39:L39 K46:L46 K53:L53 K60:L60 P69:Q69 P11:Q11 P18:Q18 P39:Q39 P46:Q46 P53:Q53 P60:Q60 P25:Q25" formula="1"/>
    <ignoredError sqref="D11:E11" unlockedFormula="1"/>
  </ignoredErrors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5" name="LocksLabel">
              <controlPr defaultSize="0" print="0" autoFill="0" autoLine="0" autoPict="0" macro="[0]!TableLockToggle">
                <anchor>
                  <from>
                    <xdr:col>1</xdr:col>
                    <xdr:colOff>504825</xdr:colOff>
                    <xdr:row>5</xdr:row>
                    <xdr:rowOff>485775</xdr:rowOff>
                  </from>
                  <to>
                    <xdr:col>1</xdr:col>
                    <xdr:colOff>1171575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MoveLabel">
              <controlPr defaultSize="0" print="0" autoFill="0" autoLine="0" autoPict="0" macro="[0]!RowMove">
                <anchor>
                  <from>
                    <xdr:col>4</xdr:col>
                    <xdr:colOff>0</xdr:colOff>
                    <xdr:row>5</xdr:row>
                    <xdr:rowOff>466725</xdr:rowOff>
                  </from>
                  <to>
                    <xdr:col>4</xdr:col>
                    <xdr:colOff>647700</xdr:colOff>
                    <xdr:row>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PrintLabel">
              <controlPr defaultSize="0" print="0" autoFill="0" autoLine="0" autoPict="0" macro="'PrintCompressed(3)'">
                <anchor>
                  <from>
                    <xdr:col>3</xdr:col>
                    <xdr:colOff>457200</xdr:colOff>
                    <xdr:row>5</xdr:row>
                    <xdr:rowOff>485775</xdr:rowOff>
                  </from>
                  <to>
                    <xdr:col>3</xdr:col>
                    <xdr:colOff>1114425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RoleLabel">
              <controlPr defaultSize="0" print="0" autoFill="0" autoLine="0" autoPict="0" macro="[0]!RoleHyperlink">
                <anchor>
                  <from>
                    <xdr:col>1</xdr:col>
                    <xdr:colOff>1647825</xdr:colOff>
                    <xdr:row>5</xdr:row>
                    <xdr:rowOff>485775</xdr:rowOff>
                  </from>
                  <to>
                    <xdr:col>2</xdr:col>
                    <xdr:colOff>9525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Label 8">
              <controlPr defaultSize="0" print="0" autoFill="0" autoLine="0" autoPict="0" macro="[0]!Review">
                <anchor>
                  <from>
                    <xdr:col>6</xdr:col>
                    <xdr:colOff>152400</xdr:colOff>
                    <xdr:row>5</xdr:row>
                    <xdr:rowOff>466725</xdr:rowOff>
                  </from>
                  <to>
                    <xdr:col>6</xdr:col>
                    <xdr:colOff>809625</xdr:colOff>
                    <xdr:row>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MergeLabel">
              <controlPr defaultSize="0" print="0" autoFill="0" autoLine="0" autoPict="0" macro="[0]!CombineRows">
                <anchor>
                  <from>
                    <xdr:col>4</xdr:col>
                    <xdr:colOff>1190625</xdr:colOff>
                    <xdr:row>5</xdr:row>
                    <xdr:rowOff>466725</xdr:rowOff>
                  </from>
                  <to>
                    <xdr:col>4</xdr:col>
                    <xdr:colOff>1981200</xdr:colOff>
                    <xdr:row>5</xdr:row>
                    <xdr:rowOff>714375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 Enter" prompt="Use drop-down list" xr:uid="{00000000-0002-0000-0400-00000B000000}">
          <x14:formula1>
            <xm:f>Literals!$D$44:$D$47</xm:f>
          </x14:formula1>
          <xm:sqref>D61:D62 D47:D48 D40:D41 D33:D34 D19:D20 D12:D13 D54:D55 D26:D27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5">
    <pageSetUpPr fitToPage="1"/>
  </sheetPr>
  <dimension ref="A1:AH243"/>
  <sheetViews>
    <sheetView showGridLines="0" showRowColHeaders="0" zoomScale="90" zoomScaleNormal="90" workbookViewId="0">
      <pane ySplit="9" topLeftCell="A10" activePane="bottomLeft" state="frozenSplit"/>
      <selection pane="bottomLeft"/>
    </sheetView>
  </sheetViews>
  <sheetFormatPr defaultColWidth="0" defaultRowHeight="21" outlineLevelRow="1"/>
  <cols>
    <col min="1" max="1" width="3.6328125" style="178" customWidth="1"/>
    <col min="2" max="2" width="22.6328125" style="342" customWidth="1"/>
    <col min="3" max="3" width="0.90625" style="123" customWidth="1"/>
    <col min="4" max="4" width="15.6328125" style="123" customWidth="1"/>
    <col min="5" max="5" width="22.6328125" style="123" customWidth="1"/>
    <col min="6" max="6" width="0.90625" style="123" customWidth="1"/>
    <col min="7" max="8" width="13.08984375" style="123" customWidth="1"/>
    <col min="9" max="9" width="0.90625" style="123" customWidth="1"/>
    <col min="10" max="13" width="13.08984375" style="123" customWidth="1"/>
    <col min="14" max="14" width="0.90625" style="123" customWidth="1"/>
    <col min="15" max="18" width="13.08984375" style="123" customWidth="1"/>
    <col min="19" max="19" width="2.6328125" style="311" customWidth="1"/>
    <col min="20" max="22" width="5.6328125" style="311" customWidth="1"/>
    <col min="23" max="23" width="240.6328125" style="123" customWidth="1"/>
    <col min="24" max="34" width="0" style="123" hidden="1" customWidth="1"/>
    <col min="35" max="16384" width="10.6328125" style="123" hidden="1"/>
  </cols>
  <sheetData>
    <row r="1" spans="1:24" ht="9.9499999999999993" customHeight="1">
      <c r="A1" s="114"/>
      <c r="D1" s="124"/>
      <c r="G1" s="125"/>
      <c r="H1" s="125"/>
      <c r="J1" s="126"/>
      <c r="K1" s="127"/>
      <c r="L1" s="126"/>
      <c r="M1" s="127"/>
    </row>
    <row r="2" spans="1:24" s="129" customFormat="1" ht="36" customHeight="1">
      <c r="A2" s="128"/>
      <c r="B2" s="374" t="str">
        <f>Literals!B9</f>
        <v>Case Style</v>
      </c>
      <c r="C2" s="15"/>
      <c r="D2" s="574" t="str">
        <f>IF( ISBLANK( 'Case Style'!K10), "", 'Case Style'!K10 )</f>
        <v/>
      </c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312"/>
      <c r="T2" s="312"/>
      <c r="U2" s="312"/>
      <c r="V2" s="312"/>
    </row>
    <row r="3" spans="1:24" ht="26.1" customHeight="1" outlineLevel="1">
      <c r="A3" s="130"/>
      <c r="B3" s="343" t="str">
        <f>Literals!D9</f>
        <v>Case Number</v>
      </c>
      <c r="D3" s="193" t="str">
        <f>IF( ISBLANK( 'Case Style'!K12), "", 'Case Style'!K12 )</f>
        <v/>
      </c>
      <c r="E3" s="132"/>
      <c r="F3" s="123" t="s">
        <v>63</v>
      </c>
      <c r="G3" s="556" t="s">
        <v>63</v>
      </c>
      <c r="H3" s="557"/>
      <c r="J3" s="133" t="s">
        <v>63</v>
      </c>
      <c r="K3" s="127"/>
      <c r="L3" s="126"/>
      <c r="M3" s="127"/>
      <c r="Q3" s="548"/>
      <c r="R3" s="549"/>
    </row>
    <row r="4" spans="1:24" ht="26.1" customHeight="1" outlineLevel="1">
      <c r="A4" s="130"/>
      <c r="B4" s="343" t="str">
        <f>Literals!B10</f>
        <v>Date of Marriage</v>
      </c>
      <c r="D4" s="331" t="str">
        <f>IF( ISBLANK( 'Case Style'!K14), "", 'Case Style'!K14 )</f>
        <v/>
      </c>
      <c r="E4" s="132"/>
      <c r="F4" s="123" t="s">
        <v>63</v>
      </c>
      <c r="G4" s="363" t="s">
        <v>63</v>
      </c>
      <c r="H4" s="309" t="s">
        <v>63</v>
      </c>
      <c r="J4" s="133" t="s">
        <v>63</v>
      </c>
      <c r="K4" s="127"/>
      <c r="L4" s="126"/>
      <c r="M4" s="127"/>
      <c r="Q4" s="548"/>
      <c r="R4" s="549"/>
    </row>
    <row r="5" spans="1:24" ht="26.1" customHeight="1" outlineLevel="1">
      <c r="A5" s="130"/>
      <c r="B5" s="343" t="str">
        <f>Literals!B11</f>
        <v>Date of Filing</v>
      </c>
      <c r="D5" s="331" t="str">
        <f>IF( ISBLANK( 'Case Style'!K16), "", 'Case Style'!K16)</f>
        <v/>
      </c>
      <c r="E5" s="132"/>
      <c r="F5" s="123" t="s">
        <v>63</v>
      </c>
      <c r="G5" s="364" t="s">
        <v>63</v>
      </c>
      <c r="H5" s="310" t="s">
        <v>63</v>
      </c>
      <c r="J5" s="133" t="s">
        <v>63</v>
      </c>
      <c r="K5" s="127"/>
      <c r="L5" s="126"/>
      <c r="M5" s="127"/>
      <c r="Q5" s="136"/>
      <c r="R5" s="135"/>
    </row>
    <row r="6" spans="1:24" ht="69.95" customHeight="1">
      <c r="A6" s="130"/>
      <c r="B6" s="344"/>
      <c r="D6" s="137"/>
      <c r="E6" s="138"/>
      <c r="F6" s="123" t="s">
        <v>63</v>
      </c>
      <c r="G6" s="139" t="s">
        <v>63</v>
      </c>
      <c r="H6" s="140" t="s">
        <v>63</v>
      </c>
      <c r="J6" s="141" t="s">
        <v>63</v>
      </c>
      <c r="K6" s="127"/>
      <c r="L6" s="126"/>
      <c r="M6" s="127"/>
      <c r="Q6" s="142"/>
      <c r="R6" s="140"/>
    </row>
    <row r="7" spans="1:24" s="144" customFormat="1" ht="27.95" customHeight="1">
      <c r="A7" s="143"/>
      <c r="B7" s="576" t="str">
        <f>Internals!B3</f>
        <v>Marital Assets</v>
      </c>
      <c r="C7" s="220"/>
      <c r="D7" s="552"/>
      <c r="E7" s="553"/>
      <c r="F7" s="221"/>
      <c r="G7" s="550" t="str">
        <f>Literals!B8</f>
        <v>Court Determined</v>
      </c>
      <c r="H7" s="551"/>
      <c r="I7" s="221"/>
      <c r="J7" s="578" t="str">
        <f>Literals!B7</f>
        <v>Valuations</v>
      </c>
      <c r="K7" s="569"/>
      <c r="L7" s="570"/>
      <c r="M7" s="571"/>
      <c r="N7" s="221"/>
      <c r="O7" s="572" t="str">
        <f>Literals!B19</f>
        <v>Proposed Distributions</v>
      </c>
      <c r="P7" s="569"/>
      <c r="Q7" s="570"/>
      <c r="R7" s="571"/>
    </row>
    <row r="8" spans="1:24" s="146" customFormat="1" ht="27.95" customHeight="1">
      <c r="A8" s="145"/>
      <c r="B8" s="577"/>
      <c r="C8" s="220"/>
      <c r="D8" s="554"/>
      <c r="E8" s="555"/>
      <c r="F8" s="210"/>
      <c r="G8" s="560" t="str">
        <f>Literals!D8</f>
        <v>Distributions</v>
      </c>
      <c r="H8" s="561"/>
      <c r="I8" s="210"/>
      <c r="J8" s="562" t="str">
        <f ca="1">FmtCtrls!D41</f>
        <v>Petitioner</v>
      </c>
      <c r="K8" s="563"/>
      <c r="L8" s="564" t="str">
        <f ca="1">FmtCtrls!D42</f>
        <v>Respondent</v>
      </c>
      <c r="M8" s="565"/>
      <c r="N8" s="210"/>
      <c r="O8" s="566" t="str">
        <f ca="1">FmtCtrls!D41</f>
        <v>Petitioner</v>
      </c>
      <c r="P8" s="567"/>
      <c r="Q8" s="567" t="str">
        <f ca="1">FmtCtrls!D42</f>
        <v>Respondent</v>
      </c>
      <c r="R8" s="573"/>
      <c r="S8" s="313"/>
      <c r="T8" s="313"/>
      <c r="U8" s="313"/>
      <c r="V8" s="313"/>
    </row>
    <row r="9" spans="1:24" ht="2.4500000000000002" customHeight="1">
      <c r="A9" s="130"/>
      <c r="B9" s="345"/>
      <c r="D9" s="147"/>
      <c r="E9" s="124"/>
      <c r="G9" s="148"/>
      <c r="H9" s="148"/>
      <c r="J9" s="149"/>
      <c r="K9" s="148"/>
      <c r="L9" s="149"/>
      <c r="M9" s="148"/>
      <c r="O9" s="148"/>
      <c r="P9" s="148"/>
      <c r="Q9" s="148"/>
      <c r="R9" s="148"/>
    </row>
    <row r="10" spans="1:24" ht="5.0999999999999996" customHeight="1">
      <c r="A10" s="130"/>
      <c r="B10" s="345"/>
      <c r="D10" s="161"/>
      <c r="E10" s="162"/>
      <c r="G10" s="163"/>
      <c r="H10" s="163"/>
      <c r="J10" s="164"/>
      <c r="K10" s="148"/>
      <c r="L10" s="164"/>
      <c r="M10" s="148"/>
      <c r="O10" s="163"/>
      <c r="P10" s="163"/>
      <c r="Q10" s="163"/>
      <c r="R10" s="163"/>
    </row>
    <row r="11" spans="1:24" s="151" customFormat="1" ht="27.95" customHeight="1">
      <c r="A11" s="150"/>
      <c r="B11" s="405" t="str">
        <f>Internals!B14</f>
        <v>Miscellaneous</v>
      </c>
      <c r="D11" s="187" t="str">
        <f>Literals!B4</f>
        <v>Possession</v>
      </c>
      <c r="E11" s="188" t="str">
        <f>Literals!B5</f>
        <v>Item</v>
      </c>
      <c r="F11" s="153"/>
      <c r="G11" s="251" t="str">
        <f ca="1">FmtCtrls!D41</f>
        <v>Petitioner</v>
      </c>
      <c r="H11" s="231" t="str">
        <f ca="1">FmtCtrls!D42</f>
        <v>Respondent</v>
      </c>
      <c r="I11" s="153"/>
      <c r="J11" s="251" t="str">
        <f>Literals!B6</f>
        <v>Date</v>
      </c>
      <c r="K11" s="219" t="str">
        <f>Literals!B7</f>
        <v>Valuations</v>
      </c>
      <c r="L11" s="219" t="str">
        <f>Literals!B6</f>
        <v>Date</v>
      </c>
      <c r="M11" s="231" t="str">
        <f>Literals!B7</f>
        <v>Valuations</v>
      </c>
      <c r="N11" s="153"/>
      <c r="O11" s="250" t="str">
        <f ca="1">FmtCtrls!D41</f>
        <v>Petitioner</v>
      </c>
      <c r="P11" s="218" t="str">
        <f ca="1">FmtCtrls!D42</f>
        <v>Respondent</v>
      </c>
      <c r="Q11" s="218" t="str">
        <f ca="1">FmtCtrls!D41</f>
        <v>Petitioner</v>
      </c>
      <c r="R11" s="239" t="str">
        <f ca="1">FmtCtrls!D42</f>
        <v>Respondent</v>
      </c>
      <c r="S11" s="314"/>
      <c r="T11" s="314"/>
      <c r="U11" s="314"/>
      <c r="V11" s="314"/>
    </row>
    <row r="12" spans="1:24" s="121" customFormat="1" outlineLevel="1">
      <c r="A12" s="376" t="s">
        <v>123</v>
      </c>
      <c r="B12" s="377">
        <f>ROW()+1-Internals!$D$14</f>
        <v>1</v>
      </c>
      <c r="C12" s="120"/>
      <c r="D12" s="280"/>
      <c r="E12" s="368"/>
      <c r="F12" s="120"/>
      <c r="G12" s="474"/>
      <c r="H12" s="475"/>
      <c r="I12" s="154"/>
      <c r="J12" s="492"/>
      <c r="K12" s="477"/>
      <c r="L12" s="421"/>
      <c r="M12" s="475"/>
      <c r="N12" s="154"/>
      <c r="O12" s="474"/>
      <c r="P12" s="479"/>
      <c r="Q12" s="479"/>
      <c r="R12" s="475"/>
      <c r="S12" s="315"/>
      <c r="T12" s="315"/>
      <c r="U12" s="315"/>
      <c r="V12" s="315"/>
      <c r="X12" s="122"/>
    </row>
    <row r="13" spans="1:24" s="121" customFormat="1" outlineLevel="1">
      <c r="A13" s="376" t="s">
        <v>123</v>
      </c>
      <c r="B13" s="377">
        <f>ROW()+1-Internals!$D$14</f>
        <v>2</v>
      </c>
      <c r="C13" s="120"/>
      <c r="D13" s="279"/>
      <c r="E13" s="369"/>
      <c r="F13" s="120"/>
      <c r="G13" s="480"/>
      <c r="H13" s="481"/>
      <c r="I13" s="154"/>
      <c r="J13" s="493"/>
      <c r="K13" s="483"/>
      <c r="L13" s="422"/>
      <c r="M13" s="484"/>
      <c r="N13" s="154"/>
      <c r="O13" s="480"/>
      <c r="P13" s="485"/>
      <c r="Q13" s="485"/>
      <c r="R13" s="481"/>
      <c r="S13" s="315"/>
      <c r="T13" s="315"/>
      <c r="U13" s="315"/>
      <c r="V13" s="315"/>
      <c r="X13" s="122"/>
    </row>
    <row r="14" spans="1:24" s="121" customFormat="1" outlineLevel="1">
      <c r="A14" s="376"/>
      <c r="B14" s="377">
        <f>ROW()+1-Internals!$D$14</f>
        <v>3</v>
      </c>
      <c r="C14" s="120"/>
      <c r="D14" s="279"/>
      <c r="E14" s="369"/>
      <c r="F14" s="120"/>
      <c r="G14" s="480"/>
      <c r="H14" s="481"/>
      <c r="I14" s="154"/>
      <c r="J14" s="493"/>
      <c r="K14" s="483"/>
      <c r="L14" s="422"/>
      <c r="M14" s="484"/>
      <c r="N14" s="154"/>
      <c r="O14" s="480"/>
      <c r="P14" s="485"/>
      <c r="Q14" s="485"/>
      <c r="R14" s="481"/>
      <c r="S14" s="315"/>
      <c r="T14" s="315"/>
      <c r="U14" s="315"/>
      <c r="V14" s="315"/>
      <c r="X14" s="122"/>
    </row>
    <row r="15" spans="1:24" s="121" customFormat="1" outlineLevel="1">
      <c r="A15" s="376" t="s">
        <v>123</v>
      </c>
      <c r="B15" s="377">
        <f>ROW()+1-Internals!$D$14</f>
        <v>4</v>
      </c>
      <c r="C15" s="120"/>
      <c r="D15" s="279"/>
      <c r="E15" s="369"/>
      <c r="F15" s="120"/>
      <c r="G15" s="480"/>
      <c r="H15" s="481"/>
      <c r="I15" s="154"/>
      <c r="J15" s="493"/>
      <c r="K15" s="483"/>
      <c r="L15" s="422"/>
      <c r="M15" s="484"/>
      <c r="N15" s="154"/>
      <c r="O15" s="480"/>
      <c r="P15" s="485"/>
      <c r="Q15" s="485"/>
      <c r="R15" s="481"/>
      <c r="S15" s="315"/>
      <c r="T15" s="315"/>
      <c r="U15" s="315"/>
      <c r="V15" s="315"/>
      <c r="X15" s="122"/>
    </row>
    <row r="16" spans="1:24" s="121" customFormat="1" outlineLevel="1">
      <c r="A16" s="376"/>
      <c r="B16" s="377">
        <f>ROW()+1-Internals!$D$14</f>
        <v>5</v>
      </c>
      <c r="C16" s="120"/>
      <c r="D16" s="279"/>
      <c r="E16" s="369"/>
      <c r="F16" s="120"/>
      <c r="G16" s="480"/>
      <c r="H16" s="481"/>
      <c r="I16" s="154"/>
      <c r="J16" s="493"/>
      <c r="K16" s="483"/>
      <c r="L16" s="422"/>
      <c r="M16" s="484"/>
      <c r="N16" s="154"/>
      <c r="O16" s="480"/>
      <c r="P16" s="485"/>
      <c r="Q16" s="485"/>
      <c r="R16" s="481"/>
      <c r="S16" s="315"/>
      <c r="T16" s="315"/>
      <c r="U16" s="315"/>
      <c r="V16" s="315"/>
      <c r="X16" s="122"/>
    </row>
    <row r="17" spans="1:24" s="121" customFormat="1" outlineLevel="1">
      <c r="A17" s="376" t="s">
        <v>123</v>
      </c>
      <c r="B17" s="377">
        <f>ROW()+1-Internals!$D$14</f>
        <v>6</v>
      </c>
      <c r="C17" s="120"/>
      <c r="D17" s="279"/>
      <c r="E17" s="369"/>
      <c r="F17" s="120"/>
      <c r="G17" s="480"/>
      <c r="H17" s="481"/>
      <c r="I17" s="154"/>
      <c r="J17" s="493"/>
      <c r="K17" s="483"/>
      <c r="L17" s="422"/>
      <c r="M17" s="484"/>
      <c r="N17" s="154"/>
      <c r="O17" s="480"/>
      <c r="P17" s="485"/>
      <c r="Q17" s="485"/>
      <c r="R17" s="481"/>
      <c r="S17" s="315"/>
      <c r="T17" s="315"/>
      <c r="U17" s="315"/>
      <c r="V17" s="315"/>
      <c r="X17" s="122"/>
    </row>
    <row r="18" spans="1:24" s="156" customFormat="1" ht="24" customHeight="1">
      <c r="A18" s="155"/>
      <c r="B18" s="347"/>
      <c r="D18" s="401"/>
      <c r="E18" s="402" t="str">
        <f>Literals!B17</f>
        <v>Subtotal</v>
      </c>
      <c r="F18" s="262"/>
      <c r="G18" s="439">
        <f>SUM( G12:G17)</f>
        <v>0</v>
      </c>
      <c r="H18" s="440">
        <f>SUM( H12:H17)</f>
        <v>0</v>
      </c>
      <c r="I18" s="262"/>
      <c r="J18" s="441"/>
      <c r="K18" s="442">
        <f>SUM( K12:K17)</f>
        <v>0</v>
      </c>
      <c r="L18" s="443"/>
      <c r="M18" s="444">
        <f>SUM( M12:M17)</f>
        <v>0</v>
      </c>
      <c r="N18" s="262"/>
      <c r="O18" s="439">
        <f>SUM( O12:O17)</f>
        <v>0</v>
      </c>
      <c r="P18" s="445">
        <f>SUM( P12:P17)</f>
        <v>0</v>
      </c>
      <c r="Q18" s="445">
        <f>SUM( Q12:Q17)</f>
        <v>0</v>
      </c>
      <c r="R18" s="440">
        <f>SUM( R12:R17)</f>
        <v>0</v>
      </c>
      <c r="S18" s="318"/>
      <c r="T18" s="318"/>
      <c r="U18" s="314"/>
      <c r="V18" s="314"/>
    </row>
    <row r="19" spans="1:24" ht="5.0999999999999996" hidden="1" customHeight="1">
      <c r="A19" s="130"/>
      <c r="B19" s="347"/>
      <c r="D19" s="147"/>
      <c r="E19" s="124"/>
      <c r="G19" s="189"/>
      <c r="H19" s="189"/>
      <c r="J19" s="191"/>
      <c r="K19" s="189"/>
      <c r="L19" s="191"/>
      <c r="M19" s="189"/>
      <c r="O19" s="189"/>
      <c r="P19" s="189"/>
      <c r="Q19" s="189"/>
      <c r="R19" s="189"/>
      <c r="U19" s="315"/>
      <c r="V19" s="315"/>
    </row>
    <row r="20" spans="1:24" s="158" customFormat="1" hidden="1">
      <c r="A20" s="130"/>
      <c r="B20" s="347"/>
      <c r="D20" s="160"/>
      <c r="E20" s="273" t="str">
        <f>Literals!B34</f>
        <v>Equalize subtotal</v>
      </c>
      <c r="G20" s="396">
        <f>SUM(H18,-G18)/2</f>
        <v>0</v>
      </c>
      <c r="H20" s="397">
        <f>SUM(G18,-H18)/2</f>
        <v>0</v>
      </c>
      <c r="J20" s="396"/>
      <c r="K20" s="398">
        <f>SUM(M18,-K18)/2</f>
        <v>0</v>
      </c>
      <c r="L20" s="399"/>
      <c r="M20" s="400">
        <f>SUM(K18,-M18)/2</f>
        <v>0</v>
      </c>
      <c r="O20" s="396">
        <f>SUM(P18,-O18)/2</f>
        <v>0</v>
      </c>
      <c r="P20" s="399">
        <f>SUM(O18,-P18)/2</f>
        <v>0</v>
      </c>
      <c r="Q20" s="399">
        <f>SUM(R18,-Q18)/2</f>
        <v>0</v>
      </c>
      <c r="R20" s="397">
        <f>SUM(Q18,-R18)/2</f>
        <v>0</v>
      </c>
      <c r="S20" s="317"/>
      <c r="T20" s="317"/>
      <c r="U20" s="315"/>
      <c r="V20" s="315"/>
    </row>
    <row r="21" spans="1:24" ht="5.0999999999999996" customHeight="1">
      <c r="A21" s="130"/>
      <c r="B21" s="350"/>
      <c r="D21" s="147"/>
      <c r="E21" s="124"/>
      <c r="G21" s="189"/>
      <c r="H21" s="189"/>
      <c r="J21" s="191"/>
      <c r="K21" s="189"/>
      <c r="L21" s="191"/>
      <c r="M21" s="189"/>
      <c r="O21" s="189"/>
      <c r="P21" s="189"/>
      <c r="Q21" s="189"/>
      <c r="R21" s="189"/>
      <c r="U21" s="316"/>
      <c r="V21" s="316"/>
    </row>
    <row r="22" spans="1:24" s="169" customFormat="1" ht="23.25">
      <c r="A22" s="165"/>
      <c r="B22" s="406" t="str">
        <f>Internals!B15</f>
        <v>Total Miscellaneous</v>
      </c>
      <c r="C22" s="166"/>
      <c r="D22" s="167"/>
      <c r="E22" s="168"/>
      <c r="G22" s="247">
        <f>G18</f>
        <v>0</v>
      </c>
      <c r="H22" s="235">
        <f>H18</f>
        <v>0</v>
      </c>
      <c r="J22" s="247"/>
      <c r="K22" s="248">
        <f>K18</f>
        <v>0</v>
      </c>
      <c r="L22" s="214"/>
      <c r="M22" s="236">
        <f>M18</f>
        <v>0</v>
      </c>
      <c r="O22" s="247">
        <f>O18</f>
        <v>0</v>
      </c>
      <c r="P22" s="214">
        <f>P18</f>
        <v>0</v>
      </c>
      <c r="Q22" s="214">
        <f>Q18</f>
        <v>0</v>
      </c>
      <c r="R22" s="235">
        <f>R18</f>
        <v>0</v>
      </c>
      <c r="S22" s="319"/>
      <c r="T22" s="319"/>
      <c r="U22" s="311"/>
      <c r="V22" s="311"/>
    </row>
    <row r="23" spans="1:24" ht="2.4500000000000002" customHeight="1">
      <c r="A23" s="130"/>
      <c r="B23" s="355"/>
      <c r="D23" s="147"/>
      <c r="E23" s="124"/>
      <c r="G23" s="148"/>
      <c r="H23" s="148"/>
      <c r="J23" s="149"/>
      <c r="K23" s="148"/>
      <c r="L23" s="149"/>
      <c r="M23" s="148"/>
      <c r="O23" s="148"/>
      <c r="P23" s="148"/>
      <c r="Q23" s="148"/>
      <c r="R23" s="148"/>
      <c r="U23" s="317"/>
      <c r="V23" s="317"/>
    </row>
    <row r="24" spans="1:24" ht="2.4500000000000002" customHeight="1">
      <c r="A24" s="130"/>
      <c r="B24" s="355"/>
      <c r="D24" s="147"/>
      <c r="E24" s="124"/>
      <c r="G24" s="277"/>
      <c r="H24" s="277"/>
      <c r="J24" s="278"/>
      <c r="K24" s="277"/>
      <c r="L24" s="278"/>
      <c r="M24" s="277"/>
      <c r="O24" s="277"/>
      <c r="P24" s="277"/>
      <c r="Q24" s="277"/>
      <c r="R24" s="277"/>
    </row>
    <row r="25" spans="1:24" s="31" customFormat="1" ht="23.1" customHeight="1">
      <c r="A25" s="202"/>
      <c r="B25" s="352" t="str">
        <f>Literals!B14</f>
        <v>• eQuit v36  © 2019  Diana M. Tennis</v>
      </c>
      <c r="E25" s="203"/>
      <c r="G25" s="205"/>
      <c r="J25" s="204"/>
      <c r="K25" s="206"/>
      <c r="L25" s="204"/>
      <c r="M25" s="207"/>
      <c r="R25" s="48"/>
      <c r="S25" s="320"/>
      <c r="T25" s="320"/>
      <c r="U25" s="314"/>
      <c r="V25" s="314"/>
    </row>
    <row r="26" spans="1:24">
      <c r="A26" s="165"/>
      <c r="B26" s="353"/>
      <c r="C26" s="124"/>
      <c r="D26" s="124"/>
      <c r="E26" s="124"/>
      <c r="F26" s="124"/>
      <c r="I26" s="170"/>
      <c r="J26" s="170"/>
      <c r="M26" s="171"/>
      <c r="N26" s="170"/>
      <c r="O26" s="171"/>
      <c r="P26" s="170"/>
      <c r="U26" s="315"/>
      <c r="V26" s="315"/>
    </row>
    <row r="27" spans="1:24">
      <c r="A27" s="130"/>
      <c r="D27" s="173"/>
      <c r="E27" s="174"/>
      <c r="G27" s="175"/>
      <c r="H27" s="175"/>
      <c r="J27" s="176"/>
      <c r="K27" s="177"/>
      <c r="L27" s="176"/>
      <c r="M27" s="177"/>
      <c r="U27" s="315"/>
      <c r="V27" s="315"/>
    </row>
    <row r="28" spans="1:24">
      <c r="A28" s="172"/>
      <c r="D28" s="173"/>
      <c r="E28" s="174"/>
      <c r="G28" s="175"/>
      <c r="H28" s="175"/>
      <c r="J28" s="176"/>
      <c r="K28" s="177"/>
      <c r="L28" s="176"/>
      <c r="M28" s="177"/>
      <c r="U28" s="318"/>
      <c r="V28" s="318"/>
    </row>
    <row r="29" spans="1:24">
      <c r="A29" s="172"/>
      <c r="D29" s="173"/>
      <c r="E29" s="174"/>
      <c r="G29" s="175"/>
      <c r="H29" s="175"/>
      <c r="J29" s="176"/>
      <c r="K29" s="177"/>
      <c r="L29" s="176"/>
      <c r="M29" s="177"/>
    </row>
    <row r="30" spans="1:24" s="173" customFormat="1" ht="18.75">
      <c r="A30" s="172"/>
      <c r="B30" s="354"/>
      <c r="E30" s="174"/>
      <c r="G30" s="175"/>
      <c r="H30" s="175"/>
      <c r="J30" s="176"/>
      <c r="K30" s="177"/>
      <c r="L30" s="176"/>
      <c r="M30" s="177"/>
      <c r="S30" s="321"/>
      <c r="T30" s="321"/>
      <c r="U30" s="317"/>
      <c r="V30" s="317"/>
    </row>
    <row r="31" spans="1:24" s="173" customFormat="1">
      <c r="A31" s="172"/>
      <c r="B31" s="354"/>
      <c r="E31" s="174"/>
      <c r="G31" s="175"/>
      <c r="H31" s="175"/>
      <c r="J31" s="176"/>
      <c r="K31" s="177"/>
      <c r="L31" s="176"/>
      <c r="M31" s="177"/>
      <c r="S31" s="321"/>
      <c r="T31" s="321"/>
      <c r="U31" s="311"/>
      <c r="V31" s="311"/>
    </row>
    <row r="32" spans="1:24">
      <c r="U32" s="314"/>
      <c r="V32" s="314"/>
    </row>
    <row r="33" spans="2:27">
      <c r="U33" s="315"/>
      <c r="V33" s="315"/>
    </row>
    <row r="34" spans="2:27">
      <c r="U34" s="315"/>
      <c r="V34" s="315"/>
    </row>
    <row r="35" spans="2:27">
      <c r="U35" s="318"/>
      <c r="V35" s="318"/>
    </row>
    <row r="37" spans="2:27">
      <c r="U37" s="317"/>
      <c r="V37" s="317"/>
    </row>
    <row r="39" spans="2:27">
      <c r="U39" s="314"/>
      <c r="V39" s="314"/>
    </row>
    <row r="40" spans="2:27">
      <c r="U40" s="315"/>
      <c r="V40" s="315"/>
    </row>
    <row r="41" spans="2:27">
      <c r="U41" s="315"/>
      <c r="V41" s="315"/>
    </row>
    <row r="42" spans="2:27">
      <c r="U42" s="318"/>
      <c r="V42" s="318"/>
    </row>
    <row r="44" spans="2:27" s="178" customFormat="1">
      <c r="B44" s="34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311"/>
      <c r="T44" s="311"/>
      <c r="U44" s="317"/>
      <c r="V44" s="317"/>
      <c r="W44" s="123"/>
      <c r="X44" s="123"/>
      <c r="Y44" s="123"/>
      <c r="Z44" s="123"/>
      <c r="AA44" s="123"/>
    </row>
    <row r="45" spans="2:27" s="178" customFormat="1">
      <c r="B45" s="34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311"/>
      <c r="T45" s="311"/>
      <c r="U45" s="311"/>
      <c r="V45" s="311"/>
      <c r="W45" s="123"/>
      <c r="X45" s="123"/>
      <c r="Y45" s="123"/>
      <c r="Z45" s="123"/>
      <c r="AA45" s="123"/>
    </row>
    <row r="46" spans="2:27" s="178" customFormat="1">
      <c r="B46" s="34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311"/>
      <c r="T46" s="311"/>
      <c r="U46" s="314"/>
      <c r="V46" s="314"/>
      <c r="W46" s="123"/>
      <c r="X46" s="123"/>
      <c r="Y46" s="123"/>
      <c r="Z46" s="123"/>
      <c r="AA46" s="123"/>
    </row>
    <row r="47" spans="2:27" s="178" customFormat="1">
      <c r="B47" s="34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311"/>
      <c r="T47" s="311"/>
      <c r="U47" s="315"/>
      <c r="V47" s="315"/>
      <c r="W47" s="123"/>
      <c r="X47" s="123"/>
      <c r="Y47" s="123"/>
      <c r="Z47" s="123"/>
      <c r="AA47" s="123"/>
    </row>
    <row r="48" spans="2:27" s="178" customFormat="1">
      <c r="B48" s="34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311"/>
      <c r="T48" s="311"/>
      <c r="U48" s="315"/>
      <c r="V48" s="315"/>
      <c r="W48" s="123"/>
      <c r="X48" s="123"/>
      <c r="Y48" s="123"/>
      <c r="Z48" s="123"/>
      <c r="AA48" s="123"/>
    </row>
    <row r="49" spans="2:27" s="178" customFormat="1">
      <c r="B49" s="34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311"/>
      <c r="T49" s="311"/>
      <c r="U49" s="318"/>
      <c r="V49" s="318"/>
      <c r="W49" s="123"/>
      <c r="X49" s="123"/>
      <c r="Y49" s="123"/>
      <c r="Z49" s="123"/>
      <c r="AA49" s="123"/>
    </row>
    <row r="50" spans="2:27" s="178" customFormat="1">
      <c r="B50" s="34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311"/>
      <c r="T50" s="311"/>
      <c r="U50" s="311"/>
      <c r="V50" s="311"/>
      <c r="W50" s="123"/>
      <c r="X50" s="123"/>
      <c r="Y50" s="123"/>
      <c r="Z50" s="123"/>
      <c r="AA50" s="123"/>
    </row>
    <row r="51" spans="2:27" s="178" customFormat="1">
      <c r="B51" s="34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311"/>
      <c r="T51" s="311"/>
      <c r="U51" s="317"/>
      <c r="V51" s="317"/>
      <c r="W51" s="123"/>
      <c r="X51" s="123"/>
      <c r="Y51" s="123"/>
      <c r="Z51" s="123"/>
      <c r="AA51" s="123"/>
    </row>
    <row r="52" spans="2:27" s="178" customFormat="1">
      <c r="B52" s="342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311"/>
      <c r="T52" s="311"/>
      <c r="U52" s="311"/>
      <c r="V52" s="311"/>
      <c r="W52" s="123"/>
      <c r="X52" s="123"/>
      <c r="Y52" s="123"/>
      <c r="Z52" s="123"/>
      <c r="AA52" s="123"/>
    </row>
    <row r="53" spans="2:27" s="178" customFormat="1">
      <c r="B53" s="34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311"/>
      <c r="T53" s="311"/>
      <c r="U53" s="314"/>
      <c r="V53" s="314"/>
      <c r="W53" s="123"/>
      <c r="X53" s="123"/>
      <c r="Y53" s="123"/>
      <c r="Z53" s="123"/>
      <c r="AA53" s="123"/>
    </row>
    <row r="54" spans="2:27" s="178" customFormat="1">
      <c r="B54" s="342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311"/>
      <c r="T54" s="311"/>
      <c r="U54" s="315"/>
      <c r="V54" s="315"/>
      <c r="W54" s="123"/>
      <c r="X54" s="123"/>
      <c r="Y54" s="123"/>
      <c r="Z54" s="123"/>
      <c r="AA54" s="123"/>
    </row>
    <row r="55" spans="2:27" s="178" customFormat="1">
      <c r="B55" s="34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311"/>
      <c r="T55" s="311"/>
      <c r="U55" s="315"/>
      <c r="V55" s="315"/>
      <c r="W55" s="123"/>
      <c r="X55" s="123"/>
      <c r="Y55" s="123"/>
      <c r="Z55" s="123"/>
      <c r="AA55" s="123"/>
    </row>
    <row r="56" spans="2:27" s="178" customFormat="1">
      <c r="B56" s="342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311"/>
      <c r="T56" s="311"/>
      <c r="U56" s="318"/>
      <c r="V56" s="318"/>
      <c r="W56" s="123"/>
      <c r="X56" s="123"/>
      <c r="Y56" s="123"/>
      <c r="Z56" s="123"/>
      <c r="AA56" s="123"/>
    </row>
    <row r="57" spans="2:27" s="178" customFormat="1">
      <c r="B57" s="342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311"/>
      <c r="T57" s="311"/>
      <c r="U57" s="311"/>
      <c r="V57" s="311"/>
      <c r="W57" s="123"/>
      <c r="X57" s="123"/>
      <c r="Y57" s="123"/>
      <c r="Z57" s="123"/>
      <c r="AA57" s="123"/>
    </row>
    <row r="58" spans="2:27" s="178" customFormat="1">
      <c r="B58" s="342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311"/>
      <c r="T58" s="311"/>
      <c r="U58" s="317"/>
      <c r="V58" s="317"/>
      <c r="W58" s="123"/>
      <c r="X58" s="123"/>
      <c r="Y58" s="123"/>
      <c r="Z58" s="123"/>
      <c r="AA58" s="123"/>
    </row>
    <row r="59" spans="2:27" s="178" customFormat="1">
      <c r="B59" s="342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311"/>
      <c r="T59" s="311"/>
      <c r="U59" s="311"/>
      <c r="V59" s="311"/>
      <c r="W59" s="123"/>
      <c r="X59" s="123"/>
      <c r="Y59" s="123"/>
      <c r="Z59" s="123"/>
      <c r="AA59" s="123"/>
    </row>
    <row r="60" spans="2:27" s="178" customFormat="1">
      <c r="B60" s="342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311"/>
      <c r="T60" s="311"/>
      <c r="U60" s="319"/>
      <c r="V60" s="319"/>
      <c r="W60" s="123"/>
      <c r="X60" s="123"/>
      <c r="Y60" s="123"/>
      <c r="Z60" s="123"/>
      <c r="AA60" s="123"/>
    </row>
    <row r="61" spans="2:27" s="178" customFormat="1">
      <c r="B61" s="342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311"/>
      <c r="T61" s="311"/>
      <c r="U61" s="316"/>
      <c r="V61" s="316"/>
      <c r="W61" s="123"/>
      <c r="X61" s="123"/>
      <c r="Y61" s="123"/>
      <c r="Z61" s="123"/>
      <c r="AA61" s="123"/>
    </row>
    <row r="62" spans="2:27" s="178" customFormat="1">
      <c r="B62" s="34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311"/>
      <c r="T62" s="311"/>
      <c r="U62" s="317"/>
      <c r="V62" s="317"/>
      <c r="W62" s="123"/>
      <c r="X62" s="123"/>
      <c r="Y62" s="123"/>
      <c r="Z62" s="123"/>
      <c r="AA62" s="123"/>
    </row>
    <row r="63" spans="2:27" s="178" customFormat="1">
      <c r="B63" s="342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311"/>
      <c r="T63" s="311"/>
      <c r="U63" s="320"/>
      <c r="V63" s="320"/>
      <c r="W63" s="123"/>
      <c r="X63" s="123"/>
      <c r="Y63" s="123"/>
      <c r="Z63" s="123"/>
      <c r="AA63" s="123"/>
    </row>
    <row r="64" spans="2:27" s="178" customFormat="1">
      <c r="B64" s="342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311"/>
      <c r="T64" s="311"/>
      <c r="U64" s="311"/>
      <c r="V64" s="311"/>
      <c r="W64" s="123"/>
      <c r="X64" s="123"/>
      <c r="Y64" s="123"/>
      <c r="Z64" s="123"/>
      <c r="AA64" s="123"/>
    </row>
    <row r="65" spans="2:27" s="178" customFormat="1">
      <c r="B65" s="342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311"/>
      <c r="T65" s="311"/>
      <c r="U65" s="311"/>
      <c r="V65" s="311"/>
      <c r="W65" s="123"/>
      <c r="X65" s="123"/>
      <c r="Y65" s="123"/>
      <c r="Z65" s="123"/>
      <c r="AA65" s="123"/>
    </row>
    <row r="66" spans="2:27" s="178" customFormat="1">
      <c r="B66" s="342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311"/>
      <c r="T66" s="311"/>
      <c r="U66" s="311"/>
      <c r="V66" s="311"/>
      <c r="W66" s="123"/>
      <c r="X66" s="123"/>
      <c r="Y66" s="123"/>
      <c r="Z66" s="123"/>
      <c r="AA66" s="123"/>
    </row>
    <row r="67" spans="2:27" s="178" customFormat="1">
      <c r="B67" s="381"/>
      <c r="C67" s="123"/>
      <c r="D67" s="123"/>
      <c r="E67" s="123"/>
      <c r="F67" s="123"/>
      <c r="G67" s="408"/>
      <c r="H67" s="408"/>
      <c r="I67" s="123"/>
      <c r="J67" s="408"/>
      <c r="K67" s="408"/>
      <c r="L67" s="408"/>
      <c r="M67" s="408"/>
      <c r="N67" s="123"/>
      <c r="O67" s="408"/>
      <c r="P67" s="408"/>
      <c r="Q67" s="408"/>
      <c r="R67" s="408"/>
      <c r="S67" s="311"/>
      <c r="T67" s="311"/>
      <c r="U67" s="311"/>
      <c r="V67" s="311"/>
      <c r="W67" s="123"/>
      <c r="X67" s="123"/>
      <c r="Y67" s="123"/>
      <c r="Z67" s="123"/>
      <c r="AA67" s="123"/>
    </row>
    <row r="68" spans="2:27" s="178" customFormat="1">
      <c r="B68" s="342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311"/>
      <c r="T68" s="311"/>
      <c r="U68" s="321"/>
      <c r="V68" s="321"/>
      <c r="W68" s="123"/>
      <c r="X68" s="123"/>
      <c r="Y68" s="123"/>
      <c r="Z68" s="123"/>
      <c r="AA68" s="123"/>
    </row>
    <row r="69" spans="2:27" s="178" customFormat="1">
      <c r="B69" s="342"/>
      <c r="C69" s="123"/>
      <c r="D69" s="123"/>
      <c r="E69" s="123"/>
      <c r="F69" s="123"/>
      <c r="G69" s="409"/>
      <c r="H69" s="409"/>
      <c r="I69" s="123"/>
      <c r="J69" s="409"/>
      <c r="K69" s="409"/>
      <c r="L69" s="409"/>
      <c r="M69" s="409"/>
      <c r="N69" s="123"/>
      <c r="O69" s="409"/>
      <c r="P69" s="409"/>
      <c r="Q69" s="409"/>
      <c r="R69" s="409"/>
      <c r="S69" s="311"/>
      <c r="T69" s="311"/>
      <c r="U69" s="321"/>
      <c r="V69" s="321"/>
      <c r="W69" s="123"/>
      <c r="X69" s="123"/>
      <c r="Y69" s="123"/>
      <c r="Z69" s="123"/>
      <c r="AA69" s="123"/>
    </row>
    <row r="70" spans="2:27" s="178" customFormat="1">
      <c r="B70" s="342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311"/>
      <c r="T70" s="311"/>
      <c r="U70" s="311"/>
      <c r="V70" s="311"/>
      <c r="W70" s="123"/>
      <c r="X70" s="123"/>
      <c r="Y70" s="123"/>
      <c r="Z70" s="123"/>
      <c r="AA70" s="123"/>
    </row>
    <row r="71" spans="2:27" s="178" customFormat="1">
      <c r="B71" s="34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311"/>
      <c r="T71" s="311"/>
      <c r="U71" s="311"/>
      <c r="V71" s="311"/>
      <c r="W71" s="123"/>
      <c r="X71" s="123"/>
      <c r="Y71" s="123"/>
      <c r="Z71" s="123"/>
      <c r="AA71" s="123"/>
    </row>
    <row r="72" spans="2:27" s="178" customFormat="1">
      <c r="B72" s="34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311"/>
      <c r="T72" s="311"/>
      <c r="U72" s="311"/>
      <c r="V72" s="311"/>
      <c r="W72" s="123"/>
      <c r="X72" s="123"/>
      <c r="Y72" s="123"/>
      <c r="Z72" s="123"/>
      <c r="AA72" s="123"/>
    </row>
    <row r="73" spans="2:27" s="178" customFormat="1">
      <c r="B73" s="342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311"/>
      <c r="T73" s="311"/>
      <c r="U73" s="311"/>
      <c r="V73" s="311"/>
      <c r="W73" s="123"/>
      <c r="X73" s="123"/>
      <c r="Y73" s="123"/>
      <c r="Z73" s="123"/>
      <c r="AA73" s="123"/>
    </row>
    <row r="74" spans="2:27" s="178" customFormat="1">
      <c r="B74" s="342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311"/>
      <c r="T74" s="311"/>
      <c r="U74" s="311"/>
      <c r="V74" s="311"/>
      <c r="W74" s="123"/>
      <c r="X74" s="123"/>
      <c r="Y74" s="123"/>
      <c r="Z74" s="123"/>
      <c r="AA74" s="123"/>
    </row>
    <row r="75" spans="2:27" s="178" customFormat="1">
      <c r="B75" s="342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311"/>
      <c r="T75" s="311"/>
      <c r="U75" s="311"/>
      <c r="V75" s="311"/>
      <c r="W75" s="123"/>
      <c r="X75" s="123"/>
      <c r="Y75" s="123"/>
      <c r="Z75" s="123"/>
      <c r="AA75" s="123"/>
    </row>
    <row r="76" spans="2:27" s="178" customFormat="1">
      <c r="B76" s="342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311"/>
      <c r="T76" s="311"/>
      <c r="U76" s="311"/>
      <c r="V76" s="311"/>
      <c r="W76" s="123"/>
      <c r="X76" s="123"/>
      <c r="Y76" s="123"/>
      <c r="Z76" s="123"/>
      <c r="AA76" s="123"/>
    </row>
    <row r="77" spans="2:27" s="178" customFormat="1">
      <c r="B77" s="342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311"/>
      <c r="T77" s="311"/>
      <c r="U77" s="311"/>
      <c r="V77" s="311"/>
      <c r="W77" s="123"/>
      <c r="X77" s="123"/>
      <c r="Y77" s="123"/>
      <c r="Z77" s="123"/>
      <c r="AA77" s="123"/>
    </row>
    <row r="78" spans="2:27" s="178" customFormat="1">
      <c r="B78" s="342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311"/>
      <c r="T78" s="311"/>
      <c r="U78" s="311"/>
      <c r="V78" s="311"/>
      <c r="W78" s="123"/>
      <c r="X78" s="123"/>
      <c r="Y78" s="123"/>
      <c r="Z78" s="123"/>
      <c r="AA78" s="123"/>
    </row>
    <row r="79" spans="2:27" s="178" customFormat="1">
      <c r="B79" s="342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311"/>
      <c r="T79" s="311"/>
      <c r="U79" s="311"/>
      <c r="V79" s="311"/>
      <c r="W79" s="123"/>
      <c r="X79" s="123"/>
      <c r="Y79" s="123"/>
      <c r="Z79" s="123"/>
      <c r="AA79" s="123"/>
    </row>
    <row r="80" spans="2:27" s="178" customFormat="1">
      <c r="B80" s="342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311"/>
      <c r="T80" s="311"/>
      <c r="U80" s="311"/>
      <c r="V80" s="311"/>
      <c r="W80" s="123"/>
      <c r="X80" s="123"/>
      <c r="Y80" s="123"/>
      <c r="Z80" s="123"/>
      <c r="AA80" s="123"/>
    </row>
    <row r="81" spans="2:27" s="178" customFormat="1">
      <c r="B81" s="342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311"/>
      <c r="T81" s="311"/>
      <c r="U81" s="311"/>
      <c r="V81" s="311"/>
      <c r="W81" s="123"/>
      <c r="X81" s="123"/>
      <c r="Y81" s="123"/>
      <c r="Z81" s="123"/>
      <c r="AA81" s="123"/>
    </row>
    <row r="82" spans="2:27" s="178" customFormat="1">
      <c r="B82" s="342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311"/>
      <c r="T82" s="311"/>
      <c r="U82" s="311"/>
      <c r="V82" s="311"/>
      <c r="W82" s="123"/>
      <c r="X82" s="123"/>
      <c r="Y82" s="123"/>
      <c r="Z82" s="123"/>
      <c r="AA82" s="123"/>
    </row>
    <row r="83" spans="2:27" s="178" customFormat="1">
      <c r="B83" s="342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311"/>
      <c r="T83" s="311"/>
      <c r="U83" s="311"/>
      <c r="V83" s="311"/>
      <c r="W83" s="123"/>
      <c r="X83" s="123"/>
      <c r="Y83" s="123"/>
      <c r="Z83" s="123"/>
      <c r="AA83" s="123"/>
    </row>
    <row r="84" spans="2:27" s="178" customFormat="1">
      <c r="B84" s="342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311"/>
      <c r="T84" s="311"/>
      <c r="U84" s="311"/>
      <c r="V84" s="311"/>
      <c r="W84" s="123"/>
      <c r="X84" s="123"/>
      <c r="Y84" s="123"/>
      <c r="Z84" s="123"/>
      <c r="AA84" s="123"/>
    </row>
    <row r="85" spans="2:27" s="178" customFormat="1">
      <c r="B85" s="342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311"/>
      <c r="T85" s="311"/>
      <c r="U85" s="311"/>
      <c r="V85" s="311"/>
      <c r="W85" s="123"/>
      <c r="X85" s="123"/>
      <c r="Y85" s="123"/>
      <c r="Z85" s="123"/>
      <c r="AA85" s="123"/>
    </row>
    <row r="86" spans="2:27" s="178" customFormat="1">
      <c r="B86" s="342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311"/>
      <c r="T86" s="311"/>
      <c r="U86" s="311"/>
      <c r="V86" s="311"/>
      <c r="W86" s="123"/>
      <c r="X86" s="123"/>
      <c r="Y86" s="123"/>
      <c r="Z86" s="123"/>
      <c r="AA86" s="123"/>
    </row>
    <row r="87" spans="2:27" s="178" customFormat="1">
      <c r="B87" s="342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311"/>
      <c r="T87" s="311"/>
      <c r="U87" s="311"/>
      <c r="V87" s="311"/>
      <c r="W87" s="123"/>
      <c r="X87" s="123"/>
      <c r="Y87" s="123"/>
      <c r="Z87" s="123"/>
      <c r="AA87" s="123"/>
    </row>
    <row r="88" spans="2:27" s="178" customFormat="1">
      <c r="B88" s="342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311"/>
      <c r="T88" s="311"/>
      <c r="U88" s="311"/>
      <c r="V88" s="311"/>
      <c r="W88" s="123"/>
      <c r="X88" s="123"/>
      <c r="Y88" s="123"/>
      <c r="Z88" s="123"/>
      <c r="AA88" s="123"/>
    </row>
    <row r="89" spans="2:27" s="178" customFormat="1">
      <c r="B89" s="342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311"/>
      <c r="T89" s="311"/>
      <c r="U89" s="311"/>
      <c r="V89" s="311"/>
      <c r="W89" s="123"/>
      <c r="X89" s="123"/>
      <c r="Y89" s="123"/>
      <c r="Z89" s="123"/>
      <c r="AA89" s="123"/>
    </row>
    <row r="90" spans="2:27" s="178" customFormat="1">
      <c r="B90" s="342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311"/>
      <c r="T90" s="311"/>
      <c r="U90" s="311"/>
      <c r="V90" s="311"/>
      <c r="W90" s="123"/>
      <c r="X90" s="123"/>
      <c r="Y90" s="123"/>
      <c r="Z90" s="123"/>
      <c r="AA90" s="123"/>
    </row>
    <row r="91" spans="2:27" s="178" customFormat="1">
      <c r="B91" s="342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311"/>
      <c r="T91" s="311"/>
      <c r="U91" s="311"/>
      <c r="V91" s="311"/>
      <c r="W91" s="123"/>
      <c r="X91" s="123"/>
      <c r="Y91" s="123"/>
      <c r="Z91" s="123"/>
      <c r="AA91" s="123"/>
    </row>
    <row r="92" spans="2:27" s="178" customFormat="1">
      <c r="B92" s="342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311"/>
      <c r="T92" s="311"/>
      <c r="U92" s="311"/>
      <c r="V92" s="311"/>
      <c r="W92" s="123"/>
      <c r="X92" s="123"/>
      <c r="Y92" s="123"/>
      <c r="Z92" s="123"/>
      <c r="AA92" s="123"/>
    </row>
    <row r="93" spans="2:27" s="178" customFormat="1">
      <c r="B93" s="342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311"/>
      <c r="T93" s="311"/>
      <c r="U93" s="311"/>
      <c r="V93" s="311"/>
      <c r="W93" s="123"/>
      <c r="X93" s="123"/>
      <c r="Y93" s="123"/>
      <c r="Z93" s="123"/>
      <c r="AA93" s="123"/>
    </row>
    <row r="94" spans="2:27" s="178" customFormat="1">
      <c r="B94" s="342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311"/>
      <c r="T94" s="311"/>
      <c r="U94" s="311"/>
      <c r="V94" s="311"/>
      <c r="W94" s="123"/>
      <c r="X94" s="123"/>
      <c r="Y94" s="123"/>
      <c r="Z94" s="123"/>
      <c r="AA94" s="123"/>
    </row>
    <row r="95" spans="2:27" s="178" customFormat="1">
      <c r="B95" s="342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311"/>
      <c r="T95" s="311"/>
      <c r="U95" s="311"/>
      <c r="V95" s="311"/>
      <c r="W95" s="123"/>
      <c r="X95" s="123"/>
      <c r="Y95" s="123"/>
      <c r="Z95" s="123"/>
      <c r="AA95" s="123"/>
    </row>
    <row r="96" spans="2:27" s="178" customFormat="1">
      <c r="B96" s="342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311"/>
      <c r="T96" s="311"/>
      <c r="U96" s="311"/>
      <c r="V96" s="311"/>
      <c r="W96" s="123"/>
      <c r="X96" s="123"/>
      <c r="Y96" s="123"/>
      <c r="Z96" s="123"/>
      <c r="AA96" s="123"/>
    </row>
    <row r="97" spans="2:27" s="178" customFormat="1">
      <c r="B97" s="342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311"/>
      <c r="T97" s="311"/>
      <c r="U97" s="311"/>
      <c r="V97" s="311"/>
      <c r="W97" s="123"/>
      <c r="X97" s="123"/>
      <c r="Y97" s="123"/>
      <c r="Z97" s="123"/>
      <c r="AA97" s="123"/>
    </row>
    <row r="98" spans="2:27" s="178" customFormat="1">
      <c r="B98" s="342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311"/>
      <c r="T98" s="311"/>
      <c r="U98" s="311"/>
      <c r="V98" s="311"/>
      <c r="W98" s="123"/>
      <c r="X98" s="123"/>
      <c r="Y98" s="123"/>
      <c r="Z98" s="123"/>
      <c r="AA98" s="123"/>
    </row>
    <row r="99" spans="2:27" s="178" customFormat="1">
      <c r="B99" s="342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311"/>
      <c r="T99" s="311"/>
      <c r="U99" s="311"/>
      <c r="V99" s="311"/>
      <c r="W99" s="123"/>
      <c r="X99" s="123"/>
      <c r="Y99" s="123"/>
      <c r="Z99" s="123"/>
      <c r="AA99" s="123"/>
    </row>
    <row r="100" spans="2:27" s="178" customFormat="1">
      <c r="B100" s="342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311"/>
      <c r="T100" s="311"/>
      <c r="U100" s="311"/>
      <c r="V100" s="311"/>
      <c r="W100" s="123"/>
      <c r="X100" s="123"/>
      <c r="Y100" s="123"/>
      <c r="Z100" s="123"/>
      <c r="AA100" s="123"/>
    </row>
    <row r="101" spans="2:27" s="178" customFormat="1">
      <c r="B101" s="342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311"/>
      <c r="T101" s="311"/>
      <c r="U101" s="311"/>
      <c r="V101" s="311"/>
      <c r="W101" s="123"/>
      <c r="X101" s="123"/>
      <c r="Y101" s="123"/>
      <c r="Z101" s="123"/>
      <c r="AA101" s="123"/>
    </row>
    <row r="102" spans="2:27" s="178" customFormat="1">
      <c r="B102" s="342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311"/>
      <c r="T102" s="311"/>
      <c r="U102" s="311"/>
      <c r="V102" s="311"/>
      <c r="W102" s="123"/>
      <c r="X102" s="123"/>
      <c r="Y102" s="123"/>
      <c r="Z102" s="123"/>
      <c r="AA102" s="123"/>
    </row>
    <row r="103" spans="2:27" s="178" customFormat="1">
      <c r="B103" s="342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311"/>
      <c r="T103" s="311"/>
      <c r="U103" s="311"/>
      <c r="V103" s="311"/>
      <c r="W103" s="123"/>
      <c r="X103" s="123"/>
      <c r="Y103" s="123"/>
      <c r="Z103" s="123"/>
      <c r="AA103" s="123"/>
    </row>
    <row r="104" spans="2:27" s="178" customFormat="1">
      <c r="B104" s="342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311"/>
      <c r="T104" s="311"/>
      <c r="U104" s="311"/>
      <c r="V104" s="311"/>
      <c r="W104" s="123"/>
      <c r="X104" s="123"/>
      <c r="Y104" s="123"/>
      <c r="Z104" s="123"/>
      <c r="AA104" s="123"/>
    </row>
    <row r="105" spans="2:27" s="178" customFormat="1">
      <c r="B105" s="342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311"/>
      <c r="T105" s="311"/>
      <c r="U105" s="311"/>
      <c r="V105" s="311"/>
      <c r="W105" s="123"/>
      <c r="X105" s="123"/>
      <c r="Y105" s="123"/>
      <c r="Z105" s="123"/>
      <c r="AA105" s="123"/>
    </row>
    <row r="106" spans="2:27" s="178" customFormat="1">
      <c r="B106" s="342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311"/>
      <c r="T106" s="311"/>
      <c r="U106" s="311"/>
      <c r="V106" s="311"/>
      <c r="W106" s="123"/>
      <c r="X106" s="123"/>
      <c r="Y106" s="123"/>
      <c r="Z106" s="123"/>
      <c r="AA106" s="123"/>
    </row>
    <row r="107" spans="2:27" s="178" customFormat="1">
      <c r="B107" s="342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311"/>
      <c r="T107" s="311"/>
      <c r="U107" s="311"/>
      <c r="V107" s="311"/>
      <c r="W107" s="123"/>
      <c r="X107" s="123"/>
      <c r="Y107" s="123"/>
      <c r="Z107" s="123"/>
      <c r="AA107" s="123"/>
    </row>
    <row r="108" spans="2:27" s="178" customFormat="1">
      <c r="B108" s="342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311"/>
      <c r="T108" s="311"/>
      <c r="U108" s="311"/>
      <c r="V108" s="311"/>
      <c r="W108" s="123"/>
      <c r="X108" s="123"/>
      <c r="Y108" s="123"/>
      <c r="Z108" s="123"/>
      <c r="AA108" s="123"/>
    </row>
    <row r="109" spans="2:27" s="178" customFormat="1">
      <c r="B109" s="342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311"/>
      <c r="T109" s="311"/>
      <c r="U109" s="311"/>
      <c r="V109" s="311"/>
      <c r="W109" s="123"/>
      <c r="X109" s="123"/>
      <c r="Y109" s="123"/>
      <c r="Z109" s="123"/>
      <c r="AA109" s="123"/>
    </row>
    <row r="110" spans="2:27" s="178" customFormat="1">
      <c r="B110" s="342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311"/>
      <c r="T110" s="311"/>
      <c r="U110" s="311"/>
      <c r="V110" s="311"/>
      <c r="W110" s="123"/>
      <c r="X110" s="123"/>
      <c r="Y110" s="123"/>
      <c r="Z110" s="123"/>
      <c r="AA110" s="123"/>
    </row>
    <row r="111" spans="2:27" s="178" customFormat="1">
      <c r="B111" s="342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311"/>
      <c r="T111" s="311"/>
      <c r="U111" s="311"/>
      <c r="V111" s="311"/>
      <c r="W111" s="123"/>
      <c r="X111" s="123"/>
      <c r="Y111" s="123"/>
      <c r="Z111" s="123"/>
      <c r="AA111" s="123"/>
    </row>
    <row r="112" spans="2:27" s="178" customFormat="1">
      <c r="B112" s="342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311"/>
      <c r="T112" s="311"/>
      <c r="U112" s="311"/>
      <c r="V112" s="311"/>
      <c r="W112" s="123"/>
      <c r="X112" s="123"/>
      <c r="Y112" s="123"/>
      <c r="Z112" s="123"/>
      <c r="AA112" s="123"/>
    </row>
    <row r="113" spans="2:27" s="178" customFormat="1">
      <c r="B113" s="342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311"/>
      <c r="T113" s="311"/>
      <c r="U113" s="311"/>
      <c r="V113" s="311"/>
      <c r="W113" s="123"/>
      <c r="X113" s="123"/>
      <c r="Y113" s="123"/>
      <c r="Z113" s="123"/>
      <c r="AA113" s="123"/>
    </row>
    <row r="114" spans="2:27" s="178" customFormat="1">
      <c r="B114" s="342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311"/>
      <c r="T114" s="311"/>
      <c r="U114" s="311"/>
      <c r="V114" s="311"/>
      <c r="W114" s="123"/>
      <c r="X114" s="123"/>
      <c r="Y114" s="123"/>
      <c r="Z114" s="123"/>
      <c r="AA114" s="123"/>
    </row>
    <row r="115" spans="2:27" s="178" customFormat="1">
      <c r="B115" s="342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311"/>
      <c r="T115" s="311"/>
      <c r="U115" s="311"/>
      <c r="V115" s="311"/>
      <c r="W115" s="123"/>
      <c r="X115" s="123"/>
      <c r="Y115" s="123"/>
      <c r="Z115" s="123"/>
      <c r="AA115" s="123"/>
    </row>
    <row r="116" spans="2:27" s="178" customFormat="1">
      <c r="B116" s="342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311"/>
      <c r="T116" s="311"/>
      <c r="U116" s="311"/>
      <c r="V116" s="311"/>
      <c r="W116" s="123"/>
      <c r="X116" s="123"/>
      <c r="Y116" s="123"/>
      <c r="Z116" s="123"/>
      <c r="AA116" s="123"/>
    </row>
    <row r="117" spans="2:27" s="178" customFormat="1">
      <c r="B117" s="342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311"/>
      <c r="T117" s="311"/>
      <c r="U117" s="311"/>
      <c r="V117" s="311"/>
      <c r="W117" s="123"/>
      <c r="X117" s="123"/>
      <c r="Y117" s="123"/>
      <c r="Z117" s="123"/>
      <c r="AA117" s="123"/>
    </row>
    <row r="118" spans="2:27" s="178" customFormat="1">
      <c r="B118" s="34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311"/>
      <c r="T118" s="311"/>
      <c r="U118" s="311"/>
      <c r="V118" s="311"/>
      <c r="W118" s="123"/>
      <c r="X118" s="123"/>
      <c r="Y118" s="123"/>
      <c r="Z118" s="123"/>
      <c r="AA118" s="123"/>
    </row>
    <row r="119" spans="2:27" s="178" customFormat="1">
      <c r="B119" s="342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311"/>
      <c r="T119" s="311"/>
      <c r="U119" s="311"/>
      <c r="V119" s="311"/>
      <c r="W119" s="123"/>
      <c r="X119" s="123"/>
      <c r="Y119" s="123"/>
      <c r="Z119" s="123"/>
      <c r="AA119" s="123"/>
    </row>
    <row r="120" spans="2:27" s="178" customFormat="1">
      <c r="B120" s="342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311"/>
      <c r="T120" s="311"/>
      <c r="U120" s="311"/>
      <c r="V120" s="311"/>
      <c r="W120" s="123"/>
      <c r="X120" s="123"/>
      <c r="Y120" s="123"/>
      <c r="Z120" s="123"/>
      <c r="AA120" s="123"/>
    </row>
    <row r="121" spans="2:27" s="178" customFormat="1">
      <c r="B121" s="342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311"/>
      <c r="T121" s="311"/>
      <c r="U121" s="311"/>
      <c r="V121" s="311"/>
      <c r="W121" s="123"/>
      <c r="X121" s="123"/>
      <c r="Y121" s="123"/>
      <c r="Z121" s="123"/>
      <c r="AA121" s="123"/>
    </row>
    <row r="122" spans="2:27" s="178" customFormat="1">
      <c r="B122" s="342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311"/>
      <c r="T122" s="311"/>
      <c r="U122" s="311"/>
      <c r="V122" s="311"/>
      <c r="W122" s="123"/>
      <c r="X122" s="123"/>
      <c r="Y122" s="123"/>
      <c r="Z122" s="123"/>
      <c r="AA122" s="123"/>
    </row>
    <row r="123" spans="2:27" s="178" customFormat="1">
      <c r="B123" s="34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311"/>
      <c r="T123" s="311"/>
      <c r="U123" s="311"/>
      <c r="V123" s="311"/>
      <c r="W123" s="123"/>
      <c r="X123" s="123"/>
      <c r="Y123" s="123"/>
      <c r="Z123" s="123"/>
      <c r="AA123" s="123"/>
    </row>
    <row r="124" spans="2:27" s="178" customFormat="1">
      <c r="B124" s="342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311"/>
      <c r="T124" s="311"/>
      <c r="U124" s="311"/>
      <c r="V124" s="311"/>
      <c r="W124" s="123"/>
      <c r="X124" s="123"/>
      <c r="Y124" s="123"/>
      <c r="Z124" s="123"/>
      <c r="AA124" s="123"/>
    </row>
    <row r="125" spans="2:27" s="178" customFormat="1">
      <c r="B125" s="34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311"/>
      <c r="T125" s="311"/>
      <c r="U125" s="311"/>
      <c r="V125" s="311"/>
      <c r="W125" s="123"/>
      <c r="X125" s="123"/>
      <c r="Y125" s="123"/>
      <c r="Z125" s="123"/>
      <c r="AA125" s="123"/>
    </row>
    <row r="126" spans="2:27" s="178" customFormat="1">
      <c r="B126" s="34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311"/>
      <c r="T126" s="311"/>
      <c r="U126" s="311"/>
      <c r="V126" s="311"/>
      <c r="W126" s="123"/>
      <c r="X126" s="123"/>
      <c r="Y126" s="123"/>
      <c r="Z126" s="123"/>
      <c r="AA126" s="123"/>
    </row>
    <row r="127" spans="2:27" s="178" customFormat="1">
      <c r="B127" s="34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311"/>
      <c r="T127" s="311"/>
      <c r="U127" s="311"/>
      <c r="V127" s="311"/>
      <c r="W127" s="123"/>
      <c r="X127" s="123"/>
      <c r="Y127" s="123"/>
      <c r="Z127" s="123"/>
      <c r="AA127" s="123"/>
    </row>
    <row r="128" spans="2:27" s="178" customFormat="1">
      <c r="B128" s="34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311"/>
      <c r="T128" s="311"/>
      <c r="U128" s="311"/>
      <c r="V128" s="311"/>
      <c r="W128" s="123"/>
      <c r="X128" s="123"/>
      <c r="Y128" s="123"/>
      <c r="Z128" s="123"/>
      <c r="AA128" s="123"/>
    </row>
    <row r="129" spans="2:27" s="178" customFormat="1">
      <c r="B129" s="34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311"/>
      <c r="T129" s="311"/>
      <c r="U129" s="311"/>
      <c r="V129" s="311"/>
      <c r="W129" s="123"/>
      <c r="X129" s="123"/>
      <c r="Y129" s="123"/>
      <c r="Z129" s="123"/>
      <c r="AA129" s="123"/>
    </row>
    <row r="130" spans="2:27" s="178" customFormat="1">
      <c r="B130" s="34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311"/>
      <c r="T130" s="311"/>
      <c r="U130" s="311"/>
      <c r="V130" s="311"/>
      <c r="W130" s="123"/>
      <c r="X130" s="123"/>
      <c r="Y130" s="123"/>
      <c r="Z130" s="123"/>
      <c r="AA130" s="123"/>
    </row>
    <row r="131" spans="2:27" s="178" customFormat="1">
      <c r="B131" s="34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311"/>
      <c r="T131" s="311"/>
      <c r="U131" s="311"/>
      <c r="V131" s="311"/>
      <c r="W131" s="123"/>
      <c r="X131" s="123"/>
      <c r="Y131" s="123"/>
      <c r="Z131" s="123"/>
      <c r="AA131" s="123"/>
    </row>
    <row r="132" spans="2:27" s="178" customFormat="1">
      <c r="B132" s="34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311"/>
      <c r="T132" s="311"/>
      <c r="U132" s="311"/>
      <c r="V132" s="311"/>
      <c r="W132" s="123"/>
      <c r="X132" s="123"/>
      <c r="Y132" s="123"/>
      <c r="Z132" s="123"/>
      <c r="AA132" s="123"/>
    </row>
    <row r="133" spans="2:27" s="178" customFormat="1">
      <c r="B133" s="34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311"/>
      <c r="T133" s="311"/>
      <c r="U133" s="311"/>
      <c r="V133" s="311"/>
      <c r="W133" s="123"/>
      <c r="X133" s="123"/>
      <c r="Y133" s="123"/>
      <c r="Z133" s="123"/>
      <c r="AA133" s="123"/>
    </row>
    <row r="134" spans="2:27" s="178" customFormat="1">
      <c r="B134" s="34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311"/>
      <c r="T134" s="311"/>
      <c r="U134" s="311"/>
      <c r="V134" s="311"/>
      <c r="W134" s="123"/>
      <c r="X134" s="123"/>
      <c r="Y134" s="123"/>
      <c r="Z134" s="123"/>
      <c r="AA134" s="123"/>
    </row>
    <row r="135" spans="2:27" s="178" customFormat="1">
      <c r="B135" s="34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311"/>
      <c r="T135" s="311"/>
      <c r="U135" s="311"/>
      <c r="V135" s="311"/>
      <c r="W135" s="123"/>
      <c r="X135" s="123"/>
      <c r="Y135" s="123"/>
      <c r="Z135" s="123"/>
      <c r="AA135" s="123"/>
    </row>
    <row r="136" spans="2:27" s="178" customFormat="1">
      <c r="B136" s="34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311"/>
      <c r="T136" s="311"/>
      <c r="U136" s="311"/>
      <c r="V136" s="311"/>
      <c r="W136" s="123"/>
      <c r="X136" s="123"/>
      <c r="Y136" s="123"/>
      <c r="Z136" s="123"/>
      <c r="AA136" s="123"/>
    </row>
    <row r="137" spans="2:27" s="178" customFormat="1">
      <c r="B137" s="34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311"/>
      <c r="T137" s="311"/>
      <c r="U137" s="311"/>
      <c r="V137" s="311"/>
      <c r="W137" s="123"/>
      <c r="X137" s="123"/>
      <c r="Y137" s="123"/>
      <c r="Z137" s="123"/>
      <c r="AA137" s="123"/>
    </row>
    <row r="138" spans="2:27" s="178" customFormat="1">
      <c r="B138" s="34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311"/>
      <c r="T138" s="311"/>
      <c r="U138" s="311"/>
      <c r="V138" s="311"/>
      <c r="W138" s="123"/>
      <c r="X138" s="123"/>
      <c r="Y138" s="123"/>
      <c r="Z138" s="123"/>
      <c r="AA138" s="123"/>
    </row>
    <row r="139" spans="2:27" s="178" customFormat="1">
      <c r="B139" s="34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311"/>
      <c r="T139" s="311"/>
      <c r="U139" s="311"/>
      <c r="V139" s="311"/>
      <c r="W139" s="123"/>
      <c r="X139" s="123"/>
      <c r="Y139" s="123"/>
      <c r="Z139" s="123"/>
      <c r="AA139" s="123"/>
    </row>
    <row r="140" spans="2:27" s="178" customFormat="1">
      <c r="B140" s="34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311"/>
      <c r="T140" s="311"/>
      <c r="U140" s="311"/>
      <c r="V140" s="311"/>
      <c r="W140" s="123"/>
      <c r="X140" s="123"/>
      <c r="Y140" s="123"/>
      <c r="Z140" s="123"/>
      <c r="AA140" s="123"/>
    </row>
    <row r="141" spans="2:27" s="178" customFormat="1">
      <c r="B141" s="34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311"/>
      <c r="T141" s="311"/>
      <c r="U141" s="311"/>
      <c r="V141" s="311"/>
      <c r="W141" s="123"/>
      <c r="X141" s="123"/>
      <c r="Y141" s="123"/>
      <c r="Z141" s="123"/>
      <c r="AA141" s="123"/>
    </row>
    <row r="142" spans="2:27" s="178" customFormat="1">
      <c r="B142" s="34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311"/>
      <c r="T142" s="311"/>
      <c r="U142" s="311"/>
      <c r="V142" s="311"/>
      <c r="W142" s="123"/>
      <c r="X142" s="123"/>
      <c r="Y142" s="123"/>
      <c r="Z142" s="123"/>
      <c r="AA142" s="123"/>
    </row>
    <row r="143" spans="2:27" s="178" customFormat="1">
      <c r="B143" s="34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311"/>
      <c r="T143" s="311"/>
      <c r="U143" s="311"/>
      <c r="V143" s="311"/>
      <c r="W143" s="123"/>
      <c r="X143" s="123"/>
      <c r="Y143" s="123"/>
      <c r="Z143" s="123"/>
      <c r="AA143" s="123"/>
    </row>
    <row r="144" spans="2:27" s="178" customFormat="1">
      <c r="B144" s="34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311"/>
      <c r="T144" s="311"/>
      <c r="U144" s="311"/>
      <c r="V144" s="311"/>
      <c r="W144" s="123"/>
      <c r="X144" s="123"/>
      <c r="Y144" s="123"/>
      <c r="Z144" s="123"/>
      <c r="AA144" s="123"/>
    </row>
    <row r="145" spans="2:27" s="178" customFormat="1">
      <c r="B145" s="34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311"/>
      <c r="T145" s="311"/>
      <c r="U145" s="311"/>
      <c r="V145" s="311"/>
      <c r="W145" s="123"/>
      <c r="X145" s="123"/>
      <c r="Y145" s="123"/>
      <c r="Z145" s="123"/>
      <c r="AA145" s="123"/>
    </row>
    <row r="146" spans="2:27" s="178" customFormat="1">
      <c r="B146" s="34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311"/>
      <c r="T146" s="311"/>
      <c r="U146" s="311"/>
      <c r="V146" s="311"/>
      <c r="W146" s="123"/>
      <c r="X146" s="123"/>
      <c r="Y146" s="123"/>
      <c r="Z146" s="123"/>
      <c r="AA146" s="123"/>
    </row>
    <row r="147" spans="2:27" s="178" customFormat="1">
      <c r="B147" s="34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311"/>
      <c r="T147" s="311"/>
      <c r="U147" s="311"/>
      <c r="V147" s="311"/>
      <c r="W147" s="123"/>
      <c r="X147" s="123"/>
      <c r="Y147" s="123"/>
      <c r="Z147" s="123"/>
      <c r="AA147" s="123"/>
    </row>
    <row r="148" spans="2:27" s="178" customFormat="1">
      <c r="B148" s="34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311"/>
      <c r="T148" s="311"/>
      <c r="U148" s="311"/>
      <c r="V148" s="311"/>
      <c r="W148" s="123"/>
      <c r="X148" s="123"/>
      <c r="Y148" s="123"/>
      <c r="Z148" s="123"/>
      <c r="AA148" s="123"/>
    </row>
    <row r="149" spans="2:27" s="178" customFormat="1">
      <c r="B149" s="34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311"/>
      <c r="T149" s="311"/>
      <c r="U149" s="311"/>
      <c r="V149" s="311"/>
      <c r="W149" s="123"/>
      <c r="X149" s="123"/>
      <c r="Y149" s="123"/>
      <c r="Z149" s="123"/>
      <c r="AA149" s="123"/>
    </row>
    <row r="150" spans="2:27" s="178" customFormat="1">
      <c r="B150" s="34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311"/>
      <c r="T150" s="311"/>
      <c r="U150" s="311"/>
      <c r="V150" s="311"/>
      <c r="W150" s="123"/>
      <c r="X150" s="123"/>
      <c r="Y150" s="123"/>
      <c r="Z150" s="123"/>
      <c r="AA150" s="123"/>
    </row>
    <row r="151" spans="2:27" s="178" customFormat="1">
      <c r="B151" s="34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311"/>
      <c r="T151" s="311"/>
      <c r="U151" s="311"/>
      <c r="V151" s="311"/>
      <c r="W151" s="123"/>
      <c r="X151" s="123"/>
      <c r="Y151" s="123"/>
      <c r="Z151" s="123"/>
      <c r="AA151" s="123"/>
    </row>
    <row r="152" spans="2:27" s="178" customFormat="1">
      <c r="B152" s="34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311"/>
      <c r="T152" s="311"/>
      <c r="U152" s="311"/>
      <c r="V152" s="311"/>
      <c r="W152" s="123"/>
      <c r="X152" s="123"/>
      <c r="Y152" s="123"/>
      <c r="Z152" s="123"/>
      <c r="AA152" s="123"/>
    </row>
    <row r="153" spans="2:27" s="178" customFormat="1">
      <c r="B153" s="34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311"/>
      <c r="T153" s="311"/>
      <c r="U153" s="311"/>
      <c r="V153" s="311"/>
      <c r="W153" s="123"/>
      <c r="X153" s="123"/>
      <c r="Y153" s="123"/>
      <c r="Z153" s="123"/>
      <c r="AA153" s="123"/>
    </row>
    <row r="154" spans="2:27" s="178" customFormat="1">
      <c r="B154" s="34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311"/>
      <c r="T154" s="311"/>
      <c r="U154" s="311"/>
      <c r="V154" s="311"/>
      <c r="W154" s="123"/>
      <c r="X154" s="123"/>
      <c r="Y154" s="123"/>
      <c r="Z154" s="123"/>
      <c r="AA154" s="123"/>
    </row>
    <row r="155" spans="2:27" s="178" customFormat="1">
      <c r="B155" s="34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311"/>
      <c r="T155" s="311"/>
      <c r="U155" s="311"/>
      <c r="V155" s="311"/>
      <c r="W155" s="123"/>
      <c r="X155" s="123"/>
      <c r="Y155" s="123"/>
      <c r="Z155" s="123"/>
      <c r="AA155" s="123"/>
    </row>
    <row r="156" spans="2:27" s="178" customFormat="1">
      <c r="B156" s="34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311"/>
      <c r="T156" s="311"/>
      <c r="U156" s="311"/>
      <c r="V156" s="311"/>
      <c r="W156" s="123"/>
      <c r="X156" s="123"/>
      <c r="Y156" s="123"/>
      <c r="Z156" s="123"/>
      <c r="AA156" s="123"/>
    </row>
    <row r="157" spans="2:27" s="178" customFormat="1">
      <c r="B157" s="34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311"/>
      <c r="T157" s="311"/>
      <c r="U157" s="311"/>
      <c r="V157" s="311"/>
      <c r="W157" s="123"/>
      <c r="X157" s="123"/>
      <c r="Y157" s="123"/>
      <c r="Z157" s="123"/>
      <c r="AA157" s="123"/>
    </row>
    <row r="158" spans="2:27" s="178" customFormat="1">
      <c r="B158" s="34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311"/>
      <c r="T158" s="311"/>
      <c r="U158" s="311"/>
      <c r="V158" s="311"/>
      <c r="W158" s="123"/>
      <c r="X158" s="123"/>
      <c r="Y158" s="123"/>
      <c r="Z158" s="123"/>
      <c r="AA158" s="123"/>
    </row>
    <row r="159" spans="2:27" s="178" customFormat="1">
      <c r="B159" s="34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311"/>
      <c r="T159" s="311"/>
      <c r="U159" s="311"/>
      <c r="V159" s="311"/>
      <c r="W159" s="123"/>
      <c r="X159" s="123"/>
      <c r="Y159" s="123"/>
      <c r="Z159" s="123"/>
      <c r="AA159" s="123"/>
    </row>
    <row r="160" spans="2:27" s="178" customFormat="1">
      <c r="B160" s="34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311"/>
      <c r="T160" s="311"/>
      <c r="U160" s="311"/>
      <c r="V160" s="311"/>
      <c r="W160" s="123"/>
      <c r="X160" s="123"/>
      <c r="Y160" s="123"/>
      <c r="Z160" s="123"/>
      <c r="AA160" s="123"/>
    </row>
    <row r="161" spans="2:27" s="178" customFormat="1">
      <c r="B161" s="34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311"/>
      <c r="T161" s="311"/>
      <c r="U161" s="311"/>
      <c r="V161" s="311"/>
      <c r="W161" s="123"/>
      <c r="X161" s="123"/>
      <c r="Y161" s="123"/>
      <c r="Z161" s="123"/>
      <c r="AA161" s="123"/>
    </row>
    <row r="162" spans="2:27" s="178" customFormat="1">
      <c r="B162" s="34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311"/>
      <c r="T162" s="311"/>
      <c r="U162" s="311"/>
      <c r="V162" s="311"/>
      <c r="W162" s="123"/>
      <c r="X162" s="123"/>
      <c r="Y162" s="123"/>
      <c r="Z162" s="123"/>
      <c r="AA162" s="123"/>
    </row>
    <row r="163" spans="2:27" s="178" customFormat="1">
      <c r="B163" s="34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311"/>
      <c r="T163" s="311"/>
      <c r="U163" s="311"/>
      <c r="V163" s="311"/>
      <c r="W163" s="123"/>
      <c r="X163" s="123"/>
      <c r="Y163" s="123"/>
      <c r="Z163" s="123"/>
      <c r="AA163" s="123"/>
    </row>
    <row r="164" spans="2:27" s="178" customFormat="1">
      <c r="B164" s="34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311"/>
      <c r="T164" s="311"/>
      <c r="U164" s="311"/>
      <c r="V164" s="311"/>
      <c r="W164" s="123"/>
      <c r="X164" s="123"/>
      <c r="Y164" s="123"/>
      <c r="Z164" s="123"/>
      <c r="AA164" s="123"/>
    </row>
    <row r="165" spans="2:27" s="178" customFormat="1">
      <c r="B165" s="34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311"/>
      <c r="T165" s="311"/>
      <c r="U165" s="311"/>
      <c r="V165" s="311"/>
      <c r="W165" s="123"/>
      <c r="X165" s="123"/>
      <c r="Y165" s="123"/>
      <c r="Z165" s="123"/>
      <c r="AA165" s="123"/>
    </row>
    <row r="166" spans="2:27" s="178" customFormat="1">
      <c r="B166" s="34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311"/>
      <c r="T166" s="311"/>
      <c r="U166" s="311"/>
      <c r="V166" s="311"/>
      <c r="W166" s="123"/>
      <c r="X166" s="123"/>
      <c r="Y166" s="123"/>
      <c r="Z166" s="123"/>
      <c r="AA166" s="123"/>
    </row>
    <row r="167" spans="2:27" s="178" customFormat="1">
      <c r="B167" s="34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311"/>
      <c r="T167" s="311"/>
      <c r="U167" s="311"/>
      <c r="V167" s="311"/>
      <c r="W167" s="123"/>
      <c r="X167" s="123"/>
      <c r="Y167" s="123"/>
      <c r="Z167" s="123"/>
      <c r="AA167" s="123"/>
    </row>
    <row r="168" spans="2:27" s="178" customFormat="1">
      <c r="B168" s="34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311"/>
      <c r="T168" s="311"/>
      <c r="U168" s="311"/>
      <c r="V168" s="311"/>
      <c r="W168" s="123"/>
      <c r="X168" s="123"/>
      <c r="Y168" s="123"/>
      <c r="Z168" s="123"/>
      <c r="AA168" s="123"/>
    </row>
    <row r="169" spans="2:27" s="178" customFormat="1">
      <c r="B169" s="34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311"/>
      <c r="T169" s="311"/>
      <c r="U169" s="311"/>
      <c r="V169" s="311"/>
      <c r="W169" s="123"/>
      <c r="X169" s="123"/>
      <c r="Y169" s="123"/>
      <c r="Z169" s="123"/>
      <c r="AA169" s="123"/>
    </row>
    <row r="170" spans="2:27" s="178" customFormat="1">
      <c r="B170" s="34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311"/>
      <c r="T170" s="311"/>
      <c r="U170" s="311"/>
      <c r="V170" s="311"/>
      <c r="W170" s="123"/>
      <c r="X170" s="123"/>
      <c r="Y170" s="123"/>
      <c r="Z170" s="123"/>
      <c r="AA170" s="123"/>
    </row>
    <row r="171" spans="2:27" s="178" customFormat="1">
      <c r="B171" s="34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311"/>
      <c r="T171" s="311"/>
      <c r="U171" s="311"/>
      <c r="V171" s="311"/>
      <c r="W171" s="123"/>
      <c r="X171" s="123"/>
      <c r="Y171" s="123"/>
      <c r="Z171" s="123"/>
      <c r="AA171" s="123"/>
    </row>
    <row r="172" spans="2:27" s="178" customFormat="1">
      <c r="B172" s="34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311"/>
      <c r="T172" s="311"/>
      <c r="U172" s="311"/>
      <c r="V172" s="311"/>
      <c r="W172" s="123"/>
      <c r="X172" s="123"/>
      <c r="Y172" s="123"/>
      <c r="Z172" s="123"/>
      <c r="AA172" s="123"/>
    </row>
    <row r="173" spans="2:27" s="178" customFormat="1">
      <c r="B173" s="34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311"/>
      <c r="T173" s="311"/>
      <c r="U173" s="311"/>
      <c r="V173" s="311"/>
      <c r="W173" s="123"/>
      <c r="X173" s="123"/>
      <c r="Y173" s="123"/>
      <c r="Z173" s="123"/>
      <c r="AA173" s="123"/>
    </row>
    <row r="174" spans="2:27" s="178" customFormat="1">
      <c r="B174" s="34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311"/>
      <c r="T174" s="311"/>
      <c r="U174" s="311"/>
      <c r="V174" s="311"/>
      <c r="W174" s="123"/>
      <c r="X174" s="123"/>
      <c r="Y174" s="123"/>
      <c r="Z174" s="123"/>
      <c r="AA174" s="123"/>
    </row>
    <row r="175" spans="2:27" s="178" customFormat="1">
      <c r="B175" s="34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311"/>
      <c r="T175" s="311"/>
      <c r="U175" s="311"/>
      <c r="V175" s="311"/>
      <c r="W175" s="123"/>
      <c r="X175" s="123"/>
      <c r="Y175" s="123"/>
      <c r="Z175" s="123"/>
      <c r="AA175" s="123"/>
    </row>
    <row r="176" spans="2:27" s="178" customFormat="1">
      <c r="B176" s="34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311"/>
      <c r="T176" s="311"/>
      <c r="U176" s="311"/>
      <c r="V176" s="311"/>
      <c r="W176" s="123"/>
      <c r="X176" s="123"/>
      <c r="Y176" s="123"/>
      <c r="Z176" s="123"/>
      <c r="AA176" s="123"/>
    </row>
    <row r="177" spans="2:27" s="178" customFormat="1">
      <c r="B177" s="34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311"/>
      <c r="T177" s="311"/>
      <c r="U177" s="311"/>
      <c r="V177" s="311"/>
      <c r="W177" s="123"/>
      <c r="X177" s="123"/>
      <c r="Y177" s="123"/>
      <c r="Z177" s="123"/>
      <c r="AA177" s="123"/>
    </row>
    <row r="178" spans="2:27" s="178" customFormat="1">
      <c r="B178" s="34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311"/>
      <c r="T178" s="311"/>
      <c r="U178" s="311"/>
      <c r="V178" s="311"/>
      <c r="W178" s="123"/>
      <c r="X178" s="123"/>
      <c r="Y178" s="123"/>
      <c r="Z178" s="123"/>
      <c r="AA178" s="123"/>
    </row>
    <row r="179" spans="2:27" s="178" customFormat="1">
      <c r="B179" s="34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311"/>
      <c r="T179" s="311"/>
      <c r="U179" s="311"/>
      <c r="V179" s="311"/>
      <c r="W179" s="123"/>
      <c r="X179" s="123"/>
      <c r="Y179" s="123"/>
      <c r="Z179" s="123"/>
      <c r="AA179" s="123"/>
    </row>
    <row r="180" spans="2:27" s="178" customFormat="1">
      <c r="B180" s="34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311"/>
      <c r="T180" s="311"/>
      <c r="U180" s="311"/>
      <c r="V180" s="311"/>
      <c r="W180" s="123"/>
      <c r="X180" s="123"/>
      <c r="Y180" s="123"/>
      <c r="Z180" s="123"/>
      <c r="AA180" s="123"/>
    </row>
    <row r="181" spans="2:27" s="178" customFormat="1">
      <c r="B181" s="34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311"/>
      <c r="T181" s="311"/>
      <c r="U181" s="311"/>
      <c r="V181" s="311"/>
      <c r="W181" s="123"/>
      <c r="X181" s="123"/>
      <c r="Y181" s="123"/>
      <c r="Z181" s="123"/>
      <c r="AA181" s="123"/>
    </row>
    <row r="182" spans="2:27" s="178" customFormat="1">
      <c r="B182" s="34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311"/>
      <c r="T182" s="311"/>
      <c r="U182" s="311"/>
      <c r="V182" s="311"/>
      <c r="W182" s="123"/>
      <c r="X182" s="123"/>
      <c r="Y182" s="123"/>
      <c r="Z182" s="123"/>
      <c r="AA182" s="123"/>
    </row>
    <row r="183" spans="2:27" s="178" customFormat="1">
      <c r="B183" s="34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311"/>
      <c r="T183" s="311"/>
      <c r="U183" s="311"/>
      <c r="V183" s="311"/>
      <c r="W183" s="123"/>
      <c r="X183" s="123"/>
      <c r="Y183" s="123"/>
      <c r="Z183" s="123"/>
      <c r="AA183" s="123"/>
    </row>
    <row r="184" spans="2:27" s="178" customFormat="1">
      <c r="B184" s="34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311"/>
      <c r="T184" s="311"/>
      <c r="U184" s="311"/>
      <c r="V184" s="311"/>
      <c r="W184" s="123"/>
      <c r="X184" s="123"/>
      <c r="Y184" s="123"/>
      <c r="Z184" s="123"/>
      <c r="AA184" s="123"/>
    </row>
    <row r="185" spans="2:27" s="178" customFormat="1">
      <c r="B185" s="34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311"/>
      <c r="T185" s="311"/>
      <c r="U185" s="311"/>
      <c r="V185" s="311"/>
      <c r="W185" s="123"/>
      <c r="X185" s="123"/>
      <c r="Y185" s="123"/>
      <c r="Z185" s="123"/>
      <c r="AA185" s="123"/>
    </row>
    <row r="186" spans="2:27" s="178" customFormat="1">
      <c r="B186" s="34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311"/>
      <c r="T186" s="311"/>
      <c r="U186" s="311"/>
      <c r="V186" s="311"/>
      <c r="W186" s="123"/>
      <c r="X186" s="123"/>
      <c r="Y186" s="123"/>
      <c r="Z186" s="123"/>
      <c r="AA186" s="123"/>
    </row>
    <row r="187" spans="2:27" s="178" customFormat="1">
      <c r="B187" s="34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311"/>
      <c r="T187" s="311"/>
      <c r="U187" s="311"/>
      <c r="V187" s="311"/>
      <c r="W187" s="123"/>
      <c r="X187" s="123"/>
      <c r="Y187" s="123"/>
      <c r="Z187" s="123"/>
      <c r="AA187" s="123"/>
    </row>
    <row r="188" spans="2:27" s="178" customFormat="1">
      <c r="B188" s="34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311"/>
      <c r="T188" s="311"/>
      <c r="U188" s="311"/>
      <c r="V188" s="311"/>
      <c r="W188" s="123"/>
      <c r="X188" s="123"/>
      <c r="Y188" s="123"/>
      <c r="Z188" s="123"/>
      <c r="AA188" s="123"/>
    </row>
    <row r="189" spans="2:27" s="178" customFormat="1">
      <c r="B189" s="34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311"/>
      <c r="T189" s="311"/>
      <c r="U189" s="311"/>
      <c r="V189" s="311"/>
      <c r="W189" s="123"/>
      <c r="X189" s="123"/>
      <c r="Y189" s="123"/>
      <c r="Z189" s="123"/>
      <c r="AA189" s="123"/>
    </row>
    <row r="190" spans="2:27" s="178" customFormat="1">
      <c r="B190" s="34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311"/>
      <c r="T190" s="311"/>
      <c r="U190" s="311"/>
      <c r="V190" s="311"/>
      <c r="W190" s="123"/>
      <c r="X190" s="123"/>
      <c r="Y190" s="123"/>
      <c r="Z190" s="123"/>
      <c r="AA190" s="123"/>
    </row>
    <row r="191" spans="2:27" s="178" customFormat="1">
      <c r="B191" s="34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311"/>
      <c r="T191" s="311"/>
      <c r="U191" s="311"/>
      <c r="V191" s="311"/>
      <c r="W191" s="123"/>
      <c r="X191" s="123"/>
      <c r="Y191" s="123"/>
      <c r="Z191" s="123"/>
      <c r="AA191" s="123"/>
    </row>
    <row r="192" spans="2:27" s="178" customFormat="1">
      <c r="B192" s="34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311"/>
      <c r="T192" s="311"/>
      <c r="U192" s="311"/>
      <c r="V192" s="311"/>
      <c r="W192" s="123"/>
      <c r="X192" s="123"/>
      <c r="Y192" s="123"/>
      <c r="Z192" s="123"/>
      <c r="AA192" s="123"/>
    </row>
    <row r="193" spans="2:27" s="178" customFormat="1">
      <c r="B193" s="34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311"/>
      <c r="T193" s="311"/>
      <c r="U193" s="311"/>
      <c r="V193" s="311"/>
      <c r="W193" s="123"/>
      <c r="X193" s="123"/>
      <c r="Y193" s="123"/>
      <c r="Z193" s="123"/>
      <c r="AA193" s="123"/>
    </row>
    <row r="194" spans="2:27" s="178" customFormat="1">
      <c r="B194" s="34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311"/>
      <c r="T194" s="311"/>
      <c r="U194" s="311"/>
      <c r="V194" s="311"/>
      <c r="W194" s="123"/>
      <c r="X194" s="123"/>
      <c r="Y194" s="123"/>
      <c r="Z194" s="123"/>
      <c r="AA194" s="123"/>
    </row>
    <row r="195" spans="2:27" s="178" customFormat="1">
      <c r="B195" s="34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311"/>
      <c r="T195" s="311"/>
      <c r="U195" s="311"/>
      <c r="V195" s="311"/>
      <c r="W195" s="123"/>
      <c r="X195" s="123"/>
      <c r="Y195" s="123"/>
      <c r="Z195" s="123"/>
      <c r="AA195" s="123"/>
    </row>
    <row r="196" spans="2:27" s="178" customFormat="1">
      <c r="B196" s="34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311"/>
      <c r="T196" s="311"/>
      <c r="U196" s="311"/>
      <c r="V196" s="311"/>
      <c r="W196" s="123"/>
      <c r="X196" s="123"/>
      <c r="Y196" s="123"/>
      <c r="Z196" s="123"/>
      <c r="AA196" s="123"/>
    </row>
    <row r="197" spans="2:27" s="178" customFormat="1">
      <c r="B197" s="34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311"/>
      <c r="T197" s="311"/>
      <c r="U197" s="311"/>
      <c r="V197" s="311"/>
      <c r="W197" s="123"/>
      <c r="X197" s="123"/>
      <c r="Y197" s="123"/>
      <c r="Z197" s="123"/>
      <c r="AA197" s="123"/>
    </row>
    <row r="198" spans="2:27" s="178" customFormat="1">
      <c r="B198" s="34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311"/>
      <c r="T198" s="311"/>
      <c r="U198" s="311"/>
      <c r="V198" s="311"/>
      <c r="W198" s="123"/>
      <c r="X198" s="123"/>
      <c r="Y198" s="123"/>
      <c r="Z198" s="123"/>
      <c r="AA198" s="123"/>
    </row>
    <row r="199" spans="2:27" s="178" customFormat="1">
      <c r="B199" s="34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311"/>
      <c r="T199" s="311"/>
      <c r="U199" s="311"/>
      <c r="V199" s="311"/>
      <c r="W199" s="123"/>
      <c r="X199" s="123"/>
      <c r="Y199" s="123"/>
      <c r="Z199" s="123"/>
      <c r="AA199" s="123"/>
    </row>
    <row r="200" spans="2:27" s="178" customFormat="1">
      <c r="B200" s="34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311"/>
      <c r="T200" s="311"/>
      <c r="U200" s="311"/>
      <c r="V200" s="311"/>
      <c r="W200" s="123"/>
      <c r="X200" s="123"/>
      <c r="Y200" s="123"/>
      <c r="Z200" s="123"/>
      <c r="AA200" s="123"/>
    </row>
    <row r="201" spans="2:27" s="178" customFormat="1">
      <c r="B201" s="34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311"/>
      <c r="T201" s="311"/>
      <c r="U201" s="311"/>
      <c r="V201" s="311"/>
      <c r="W201" s="123"/>
      <c r="X201" s="123"/>
      <c r="Y201" s="123"/>
      <c r="Z201" s="123"/>
      <c r="AA201" s="123"/>
    </row>
    <row r="202" spans="2:27" s="178" customFormat="1">
      <c r="B202" s="34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311"/>
      <c r="T202" s="311"/>
      <c r="U202" s="311"/>
      <c r="V202" s="311"/>
      <c r="W202" s="123"/>
      <c r="X202" s="123"/>
      <c r="Y202" s="123"/>
      <c r="Z202" s="123"/>
      <c r="AA202" s="123"/>
    </row>
    <row r="203" spans="2:27" s="178" customFormat="1">
      <c r="B203" s="34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311"/>
      <c r="T203" s="311"/>
      <c r="U203" s="311"/>
      <c r="V203" s="311"/>
      <c r="W203" s="123"/>
      <c r="X203" s="123"/>
      <c r="Y203" s="123"/>
      <c r="Z203" s="123"/>
      <c r="AA203" s="123"/>
    </row>
    <row r="204" spans="2:27" s="178" customFormat="1">
      <c r="B204" s="34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311"/>
      <c r="T204" s="311"/>
      <c r="U204" s="311"/>
      <c r="V204" s="311"/>
      <c r="W204" s="123"/>
      <c r="X204" s="123"/>
      <c r="Y204" s="123"/>
      <c r="Z204" s="123"/>
      <c r="AA204" s="123"/>
    </row>
    <row r="205" spans="2:27" s="178" customFormat="1">
      <c r="B205" s="34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311"/>
      <c r="T205" s="311"/>
      <c r="U205" s="311"/>
      <c r="V205" s="311"/>
      <c r="W205" s="123"/>
      <c r="X205" s="123"/>
      <c r="Y205" s="123"/>
      <c r="Z205" s="123"/>
      <c r="AA205" s="123"/>
    </row>
    <row r="206" spans="2:27" s="178" customFormat="1">
      <c r="B206" s="34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311"/>
      <c r="T206" s="311"/>
      <c r="U206" s="311"/>
      <c r="V206" s="311"/>
      <c r="W206" s="123"/>
      <c r="X206" s="123"/>
      <c r="Y206" s="123"/>
      <c r="Z206" s="123"/>
      <c r="AA206" s="123"/>
    </row>
    <row r="207" spans="2:27" s="178" customFormat="1">
      <c r="B207" s="34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311"/>
      <c r="T207" s="311"/>
      <c r="U207" s="311"/>
      <c r="V207" s="311"/>
      <c r="W207" s="123"/>
      <c r="X207" s="123"/>
      <c r="Y207" s="123"/>
      <c r="Z207" s="123"/>
      <c r="AA207" s="123"/>
    </row>
    <row r="208" spans="2:27" s="178" customFormat="1">
      <c r="B208" s="34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311"/>
      <c r="T208" s="311"/>
      <c r="U208" s="311"/>
      <c r="V208" s="311"/>
      <c r="W208" s="123"/>
      <c r="X208" s="123"/>
      <c r="Y208" s="123"/>
      <c r="Z208" s="123"/>
      <c r="AA208" s="123"/>
    </row>
    <row r="209" spans="2:34" s="178" customFormat="1">
      <c r="B209" s="34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311"/>
      <c r="T209" s="311"/>
      <c r="U209" s="311"/>
      <c r="V209" s="311"/>
      <c r="W209" s="123"/>
      <c r="X209" s="123"/>
      <c r="Y209" s="123"/>
      <c r="Z209" s="123"/>
      <c r="AA209" s="123"/>
    </row>
    <row r="210" spans="2:34" s="178" customFormat="1">
      <c r="B210" s="34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311"/>
      <c r="T210" s="311"/>
      <c r="U210" s="311"/>
      <c r="V210" s="311"/>
      <c r="W210" s="123"/>
      <c r="X210" s="123"/>
      <c r="Y210" s="123"/>
      <c r="Z210" s="123"/>
      <c r="AA210" s="123"/>
    </row>
    <row r="220" spans="2:34" s="178" customFormat="1">
      <c r="B220" s="34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311"/>
      <c r="T220" s="311"/>
      <c r="U220" s="311"/>
      <c r="V220" s="311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</row>
    <row r="221" spans="2:34" s="178" customFormat="1">
      <c r="B221" s="34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311"/>
      <c r="T221" s="311"/>
      <c r="U221" s="311"/>
      <c r="V221" s="311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</row>
    <row r="222" spans="2:34" s="178" customFormat="1">
      <c r="B222" s="34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311"/>
      <c r="T222" s="311"/>
      <c r="U222" s="311"/>
      <c r="V222" s="311"/>
      <c r="W222" s="123"/>
      <c r="X222" s="123"/>
      <c r="Y222" s="123"/>
      <c r="Z222" s="123"/>
      <c r="AA222" s="123"/>
      <c r="AB222" s="123"/>
      <c r="AC222" s="123"/>
      <c r="AD222" s="123"/>
      <c r="AE222" s="123"/>
      <c r="AF222" s="123"/>
      <c r="AG222" s="123"/>
      <c r="AH222" s="123"/>
    </row>
    <row r="223" spans="2:34" s="178" customFormat="1">
      <c r="B223" s="34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311"/>
      <c r="T223" s="311"/>
      <c r="U223" s="311"/>
      <c r="V223" s="311"/>
      <c r="W223" s="123"/>
      <c r="X223" s="123"/>
      <c r="Y223" s="123"/>
      <c r="Z223" s="123"/>
      <c r="AA223" s="123"/>
      <c r="AB223" s="123"/>
      <c r="AC223" s="123"/>
      <c r="AD223" s="123"/>
      <c r="AE223" s="123"/>
      <c r="AF223" s="123"/>
      <c r="AG223" s="123"/>
      <c r="AH223" s="123"/>
    </row>
    <row r="224" spans="2:34" s="178" customFormat="1">
      <c r="B224" s="34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311"/>
      <c r="T224" s="311"/>
      <c r="U224" s="311"/>
      <c r="V224" s="311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</row>
    <row r="225" spans="2:34" s="178" customFormat="1">
      <c r="B225" s="34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311"/>
      <c r="T225" s="311"/>
      <c r="U225" s="311"/>
      <c r="V225" s="311"/>
      <c r="W225" s="123"/>
      <c r="X225" s="123"/>
      <c r="Y225" s="123"/>
      <c r="Z225" s="123"/>
      <c r="AA225" s="123"/>
      <c r="AB225" s="123"/>
      <c r="AC225" s="123"/>
      <c r="AD225" s="123"/>
      <c r="AE225" s="123"/>
      <c r="AF225" s="123"/>
      <c r="AG225" s="123"/>
      <c r="AH225" s="123"/>
    </row>
    <row r="226" spans="2:34" s="178" customFormat="1">
      <c r="B226" s="34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311"/>
      <c r="T226" s="311"/>
      <c r="U226" s="311"/>
      <c r="V226" s="311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</row>
    <row r="227" spans="2:34" s="178" customFormat="1">
      <c r="B227" s="34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311"/>
      <c r="T227" s="311"/>
      <c r="U227" s="311"/>
      <c r="V227" s="311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</row>
    <row r="228" spans="2:34" s="178" customFormat="1">
      <c r="B228" s="34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311"/>
      <c r="T228" s="311"/>
      <c r="U228" s="311"/>
      <c r="V228" s="311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</row>
    <row r="229" spans="2:34" s="178" customFormat="1">
      <c r="B229" s="342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311"/>
      <c r="T229" s="311"/>
      <c r="U229" s="311"/>
      <c r="V229" s="311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</row>
    <row r="230" spans="2:34" s="178" customFormat="1">
      <c r="B230" s="342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311"/>
      <c r="T230" s="311"/>
      <c r="U230" s="311"/>
      <c r="V230" s="311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</row>
    <row r="231" spans="2:34" s="178" customFormat="1">
      <c r="B231" s="342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311"/>
      <c r="T231" s="311"/>
      <c r="U231" s="311"/>
      <c r="V231" s="311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</row>
    <row r="232" spans="2:34" s="178" customFormat="1">
      <c r="B232" s="342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311"/>
      <c r="T232" s="311"/>
      <c r="U232" s="311"/>
      <c r="V232" s="311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</row>
    <row r="233" spans="2:34" s="178" customFormat="1">
      <c r="B233" s="342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311"/>
      <c r="T233" s="311"/>
      <c r="U233" s="311"/>
      <c r="V233" s="311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</row>
    <row r="234" spans="2:34" s="178" customFormat="1">
      <c r="B234" s="342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311"/>
      <c r="T234" s="311"/>
      <c r="U234" s="311"/>
      <c r="V234" s="311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</row>
    <row r="235" spans="2:34" s="178" customFormat="1">
      <c r="B235" s="342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311"/>
      <c r="T235" s="311"/>
      <c r="U235" s="311"/>
      <c r="V235" s="311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</row>
    <row r="236" spans="2:34" s="178" customFormat="1">
      <c r="B236" s="342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311"/>
      <c r="T236" s="311"/>
      <c r="U236" s="311"/>
      <c r="V236" s="311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</row>
    <row r="237" spans="2:34" s="178" customFormat="1">
      <c r="B237" s="342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311"/>
      <c r="T237" s="311"/>
      <c r="U237" s="311"/>
      <c r="V237" s="311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</row>
    <row r="238" spans="2:34" s="178" customFormat="1">
      <c r="B238" s="342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311"/>
      <c r="T238" s="311"/>
      <c r="U238" s="311"/>
      <c r="V238" s="311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</row>
    <row r="239" spans="2:34" s="178" customFormat="1">
      <c r="B239" s="34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311"/>
      <c r="T239" s="311"/>
      <c r="U239" s="311"/>
      <c r="V239" s="311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</row>
    <row r="240" spans="2:34" s="178" customFormat="1">
      <c r="B240" s="342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311"/>
      <c r="T240" s="311"/>
      <c r="U240" s="311"/>
      <c r="V240" s="311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</row>
    <row r="241" spans="2:34" s="178" customFormat="1">
      <c r="B241" s="342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311"/>
      <c r="T241" s="311"/>
      <c r="U241" s="311"/>
      <c r="V241" s="311"/>
      <c r="W241" s="123"/>
      <c r="X241" s="123"/>
      <c r="Y241" s="123"/>
      <c r="Z241" s="123"/>
      <c r="AA241" s="123"/>
      <c r="AB241" s="123"/>
      <c r="AC241" s="123"/>
      <c r="AD241" s="123"/>
      <c r="AE241" s="123"/>
      <c r="AF241" s="123"/>
      <c r="AG241" s="123"/>
      <c r="AH241" s="123"/>
    </row>
    <row r="242" spans="2:34" s="178" customFormat="1">
      <c r="B242" s="342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311"/>
      <c r="T242" s="311"/>
      <c r="U242" s="311"/>
      <c r="V242" s="311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</row>
    <row r="243" spans="2:34" s="178" customFormat="1">
      <c r="B243" s="342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311"/>
      <c r="T243" s="311"/>
      <c r="U243" s="311"/>
      <c r="V243" s="311"/>
      <c r="W243" s="123"/>
      <c r="X243" s="123"/>
      <c r="Y243" s="123"/>
      <c r="Z243" s="123"/>
      <c r="AA243" s="123"/>
      <c r="AB243" s="123"/>
      <c r="AC243" s="123"/>
      <c r="AD243" s="123"/>
      <c r="AE243" s="123"/>
      <c r="AF243" s="123"/>
      <c r="AG243" s="123"/>
      <c r="AH243" s="123"/>
    </row>
  </sheetData>
  <sheetProtection algorithmName="SHA-512" hashValue="NuslnU0JXiv4dSps+4mJgltlIfmbGW8o14RWIvRU8QpzofB697UueppukZxRl+BailBKdPl8mfO/HtFu7UCvFw==" saltValue="Ay++bpGK9qnFdpD5QqKwnA==" spinCount="100000" sheet="1" objects="1" scenarios="1" insertHyperlinks="0" selectLockedCells="1"/>
  <sortState xmlns:xlrd2="http://schemas.microsoft.com/office/spreadsheetml/2017/richdata2" ref="D12:S13">
    <sortCondition ref="E12"/>
  </sortState>
  <mergeCells count="14">
    <mergeCell ref="O7:R7"/>
    <mergeCell ref="D2:R2"/>
    <mergeCell ref="Q4:R4"/>
    <mergeCell ref="B7:B8"/>
    <mergeCell ref="D7:E8"/>
    <mergeCell ref="G7:H7"/>
    <mergeCell ref="G8:H8"/>
    <mergeCell ref="J8:K8"/>
    <mergeCell ref="L8:M8"/>
    <mergeCell ref="O8:P8"/>
    <mergeCell ref="Q8:R8"/>
    <mergeCell ref="J7:M7"/>
    <mergeCell ref="G3:H3"/>
    <mergeCell ref="Q3:R3"/>
  </mergeCells>
  <dataValidations count="11">
    <dataValidation allowBlank="1" showErrorMessage="1" promptTitle=" Enter" prompt="Litigants' names" sqref="C2:R2" xr:uid="{00000000-0002-0000-0500-000000000000}"/>
    <dataValidation type="decimal" operator="greaterThanOrEqual" allowBlank="1" showInputMessage="1" showErrorMessage="1" errorTitle="Error" error="Assets must be greater than or equal to 0." prompt="number &gt;= 0" sqref="M293:M1048576 K293:K1048576 G293:H1048576" xr:uid="{00000000-0002-0000-0500-000001000000}">
      <formula1>0</formula1>
    </dataValidation>
    <dataValidation allowBlank="1" showErrorMessage="1" sqref="J8 L8 G7:G8" xr:uid="{00000000-0002-0000-0500-000002000000}"/>
    <dataValidation type="decimal" operator="greaterThanOrEqual" allowBlank="1" showInputMessage="1" showErrorMessage="1" errorTitle="Error" error="Assets must be greater than or equal to 0." sqref="G22:H22 M22 O22:R22 K22" xr:uid="{00000000-0002-0000-0500-000003000000}">
      <formula1>0</formula1>
    </dataValidation>
    <dataValidation operator="greaterThan" allowBlank="1" showInputMessage="1" showErrorMessage="1" sqref="D6 D20" xr:uid="{00000000-0002-0000-0500-000004000000}"/>
    <dataValidation allowBlank="1" showErrorMessage="1" promptTitle=" Enter" prompt="Use drop-down list" sqref="D18:D20" xr:uid="{00000000-0002-0000-0500-000005000000}"/>
    <dataValidation operator="greaterThanOrEqual" allowBlank="1" showErrorMessage="1" promptTitle=" Enter" prompt="Use date format" sqref="D3:D5" xr:uid="{00000000-0002-0000-0500-000006000000}"/>
    <dataValidation type="decimal" operator="greaterThanOrEqual" allowBlank="1" showErrorMessage="1" errorTitle="Error:" error="The amount must either be zero or a positive number." promptTitle=" Enter" prompt="Positive amount" sqref="G18:H19 K18:K19 M18:M19 O18:R19" xr:uid="{00000000-0002-0000-0500-000007000000}">
      <formula1>0</formula1>
    </dataValidation>
    <dataValidation type="custom" operator="greaterThanOrEqual" allowBlank="1" showErrorMessage="1" errorTitle="Error:" error="The amount must either be zero or a positive number." promptTitle=" Enter" prompt="Positive amount" sqref="G12:H17 O12:R17 M12:M17 K12:K17" xr:uid="{00000000-0002-0000-0500-000008000000}">
      <formula1>IF(ISTEXT(G12),TRUE,IF(G12&gt;=0,TRUE,FALSE))</formula1>
    </dataValidation>
    <dataValidation type="date" operator="greaterThanOrEqual" allowBlank="1" showErrorMessage="1" promptTitle=" Enter" prompt="Use date format" sqref="J12:J20 L12:L20" xr:uid="{00000000-0002-0000-0500-000009000000}">
      <formula1>1</formula1>
    </dataValidation>
    <dataValidation allowBlank="1" showErrorMessage="1" promptTitle=" Enter" prompt="Asset description" sqref="E12:E20" xr:uid="{00000000-0002-0000-0500-00000A000000}"/>
  </dataValidations>
  <pageMargins left="0.25" right="0.25" top="0" bottom="0.25" header="0" footer="0"/>
  <pageSetup scale="47" fitToHeight="100" orientation="landscape" cellComments="atEnd" verticalDpi="1200" r:id="rId1"/>
  <headerFooter>
    <oddFooter>&amp;L&amp;"Calibri,Regular"&amp;12&amp;K000000&amp;KFFFFFF.&amp;K000000              Page &amp;P of &amp;N&amp;C&amp;"Calibri,Regular"&amp;12&amp;K000000&amp;BeQuit v36  &amp;B© 2019  Diana M. Tennis&amp;R&amp;"Calibri,Regular"&amp;12&amp;K000000&amp;B&amp;D&amp;B  &amp;T        &amp;KFFFFFF.</oddFooter>
  </headerFooter>
  <ignoredErrors>
    <ignoredError sqref="K11:L11 P11:Q11" formula="1"/>
  </ignoredErrors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Label 1">
              <controlPr defaultSize="0" print="0" autoFill="0" autoLine="0" autoPict="0" macro="[0]!TableLockToggle">
                <anchor>
                  <from>
                    <xdr:col>1</xdr:col>
                    <xdr:colOff>504825</xdr:colOff>
                    <xdr:row>5</xdr:row>
                    <xdr:rowOff>485775</xdr:rowOff>
                  </from>
                  <to>
                    <xdr:col>1</xdr:col>
                    <xdr:colOff>1171575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MoveLabel">
              <controlPr defaultSize="0" print="0" autoFill="0" autoLine="0" autoPict="0" macro="[0]!RowMove">
                <anchor>
                  <from>
                    <xdr:col>4</xdr:col>
                    <xdr:colOff>0</xdr:colOff>
                    <xdr:row>5</xdr:row>
                    <xdr:rowOff>466725</xdr:rowOff>
                  </from>
                  <to>
                    <xdr:col>4</xdr:col>
                    <xdr:colOff>647700</xdr:colOff>
                    <xdr:row>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7" name="PrintLabel">
              <controlPr defaultSize="0" print="0" autoFill="0" autoLine="0" autoPict="0" macro="'PrintCompressed(3)'">
                <anchor>
                  <from>
                    <xdr:col>3</xdr:col>
                    <xdr:colOff>457200</xdr:colOff>
                    <xdr:row>5</xdr:row>
                    <xdr:rowOff>485775</xdr:rowOff>
                  </from>
                  <to>
                    <xdr:col>3</xdr:col>
                    <xdr:colOff>1114425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8" name="RoleLabel">
              <controlPr defaultSize="0" print="0" autoFill="0" autoLine="0" autoPict="0" macro="[0]!RoleHyperlink">
                <anchor>
                  <from>
                    <xdr:col>1</xdr:col>
                    <xdr:colOff>1647825</xdr:colOff>
                    <xdr:row>5</xdr:row>
                    <xdr:rowOff>485775</xdr:rowOff>
                  </from>
                  <to>
                    <xdr:col>2</xdr:col>
                    <xdr:colOff>9525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9" name="Label 14">
              <controlPr defaultSize="0" print="0" autoFill="0" autoLine="0" autoPict="0" macro="[0]!Review">
                <anchor>
                  <from>
                    <xdr:col>6</xdr:col>
                    <xdr:colOff>142875</xdr:colOff>
                    <xdr:row>5</xdr:row>
                    <xdr:rowOff>466725</xdr:rowOff>
                  </from>
                  <to>
                    <xdr:col>6</xdr:col>
                    <xdr:colOff>800100</xdr:colOff>
                    <xdr:row>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0" name="MergeLabel">
              <controlPr defaultSize="0" print="0" autoFill="0" autoLine="0" autoPict="0" macro="[0]!CombineRows">
                <anchor>
                  <from>
                    <xdr:col>4</xdr:col>
                    <xdr:colOff>1190625</xdr:colOff>
                    <xdr:row>5</xdr:row>
                    <xdr:rowOff>466725</xdr:rowOff>
                  </from>
                  <to>
                    <xdr:col>4</xdr:col>
                    <xdr:colOff>1981200</xdr:colOff>
                    <xdr:row>5</xdr:row>
                    <xdr:rowOff>714375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 Enter" prompt="Use drop-down list" xr:uid="{00000000-0002-0000-0500-00000B000000}">
          <x14:formula1>
            <xm:f>Literals!$B$44:$B$49</xm:f>
          </x14:formula1>
          <xm:sqref>D12:D17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6">
    <pageSetUpPr fitToPage="1"/>
  </sheetPr>
  <dimension ref="A1:R246"/>
  <sheetViews>
    <sheetView showGridLines="0" zoomScale="90" zoomScaleNormal="90" workbookViewId="0">
      <pane ySplit="9" topLeftCell="A10" activePane="bottomLeft" state="frozenSplit"/>
      <selection pane="bottomLeft"/>
    </sheetView>
  </sheetViews>
  <sheetFormatPr defaultColWidth="0" defaultRowHeight="21" outlineLevelRow="1"/>
  <cols>
    <col min="1" max="1" width="3.6328125" style="178" customWidth="1"/>
    <col min="2" max="2" width="22.6328125" style="342" customWidth="1"/>
    <col min="3" max="3" width="0.90625" style="123" customWidth="1"/>
    <col min="4" max="4" width="15.6328125" style="123" customWidth="1"/>
    <col min="5" max="5" width="22.6328125" style="123" customWidth="1"/>
    <col min="6" max="6" width="13.08984375" style="123" customWidth="1"/>
    <col min="7" max="7" width="93.90625" style="123" customWidth="1"/>
    <col min="8" max="8" width="2.6328125" style="311" customWidth="1"/>
    <col min="9" max="9" width="13.453125" style="333" customWidth="1"/>
    <col min="10" max="10" width="5.6328125" style="311" customWidth="1"/>
    <col min="11" max="11" width="240.6328125" style="123" customWidth="1"/>
    <col min="12" max="12" width="245.6328125" style="123" customWidth="1"/>
    <col min="13" max="16384" width="10.6328125" style="123" hidden="1"/>
  </cols>
  <sheetData>
    <row r="1" spans="1:18" ht="9.9499999999999993" customHeight="1">
      <c r="A1" s="114"/>
      <c r="D1" s="124"/>
      <c r="F1" s="126"/>
      <c r="G1" s="127"/>
    </row>
    <row r="2" spans="1:18" s="129" customFormat="1" ht="36" customHeight="1">
      <c r="A2" s="128"/>
      <c r="B2" s="374" t="str">
        <f>Literals!B9</f>
        <v>Case Style</v>
      </c>
      <c r="C2" s="15"/>
      <c r="D2" s="574" t="str">
        <f>IF( ISBLANK( 'Case Style'!K10), "", 'Case Style'!K10 )</f>
        <v/>
      </c>
      <c r="E2" s="575"/>
      <c r="F2" s="575"/>
      <c r="G2" s="575"/>
      <c r="H2" s="312"/>
      <c r="I2" s="334" t="str">
        <f>Literals!D16</f>
        <v>°</v>
      </c>
      <c r="J2" s="312"/>
    </row>
    <row r="3" spans="1:18" ht="26.1" customHeight="1" outlineLevel="1">
      <c r="A3" s="130"/>
      <c r="B3" s="343" t="str">
        <f>Literals!D9</f>
        <v>Case Number</v>
      </c>
      <c r="D3" s="193" t="str">
        <f>IF( ISBLANK( 'Case Style'!K12), "", 'Case Style'!K12 )</f>
        <v/>
      </c>
      <c r="E3" s="179"/>
      <c r="F3" s="126"/>
      <c r="G3" s="127"/>
    </row>
    <row r="4" spans="1:18" ht="26.1" customHeight="1" outlineLevel="1">
      <c r="A4" s="130"/>
      <c r="B4" s="343" t="str">
        <f>Literals!B10</f>
        <v>Date of Marriage</v>
      </c>
      <c r="D4" s="331" t="str">
        <f>IF( ISBLANK( 'Case Style'!K14), "", 'Case Style'!K14 )</f>
        <v/>
      </c>
      <c r="E4" s="179"/>
      <c r="F4" s="126"/>
      <c r="G4" s="127"/>
    </row>
    <row r="5" spans="1:18" ht="26.1" customHeight="1" outlineLevel="1">
      <c r="A5" s="130"/>
      <c r="B5" s="343" t="str">
        <f>Literals!B11</f>
        <v>Date of Filing</v>
      </c>
      <c r="D5" s="331" t="str">
        <f>IF( ISBLANK( 'Case Style'!K16), "", 'Case Style'!K16)</f>
        <v/>
      </c>
      <c r="E5" s="132"/>
      <c r="F5" s="126"/>
      <c r="G5" s="127"/>
    </row>
    <row r="6" spans="1:18" ht="69.95" customHeight="1">
      <c r="A6" s="130"/>
      <c r="B6" s="344"/>
      <c r="D6" s="124"/>
      <c r="E6" s="138"/>
      <c r="F6" s="126"/>
      <c r="G6" s="127"/>
    </row>
    <row r="7" spans="1:18" s="144" customFormat="1" ht="27.95" customHeight="1">
      <c r="A7" s="143"/>
      <c r="B7" s="576" t="str">
        <f>Literals!B21</f>
        <v>Asset Notes</v>
      </c>
      <c r="C7" s="220"/>
      <c r="D7" s="552"/>
      <c r="E7" s="579"/>
      <c r="F7" s="580"/>
      <c r="G7" s="581"/>
      <c r="I7" s="222"/>
    </row>
    <row r="8" spans="1:18" s="146" customFormat="1" ht="27.95" customHeight="1">
      <c r="A8" s="145"/>
      <c r="B8" s="577"/>
      <c r="C8" s="220"/>
      <c r="D8" s="554"/>
      <c r="E8" s="582"/>
      <c r="F8" s="583"/>
      <c r="G8" s="584"/>
      <c r="H8" s="313"/>
      <c r="I8" s="335"/>
      <c r="J8" s="313"/>
    </row>
    <row r="9" spans="1:18" ht="2.4500000000000002" customHeight="1">
      <c r="A9" s="130"/>
      <c r="B9" s="345"/>
      <c r="D9" s="147"/>
      <c r="E9" s="124"/>
      <c r="F9" s="149"/>
      <c r="G9" s="148"/>
    </row>
    <row r="10" spans="1:18" ht="5.0999999999999996" customHeight="1">
      <c r="A10" s="130"/>
      <c r="B10" s="345"/>
      <c r="D10" s="161"/>
      <c r="E10" s="162"/>
      <c r="F10" s="164"/>
      <c r="G10" s="163"/>
    </row>
    <row r="11" spans="1:18" s="151" customFormat="1" ht="27.95" customHeight="1">
      <c r="A11" s="150"/>
      <c r="B11" s="346" t="str">
        <f ca="1">FmtCtrls!D41</f>
        <v>Petitioner</v>
      </c>
      <c r="D11" s="215" t="str">
        <f>Literals!B18</f>
        <v>Category</v>
      </c>
      <c r="E11" s="216" t="str">
        <f>Literals!B25</f>
        <v>Asset</v>
      </c>
      <c r="F11" s="211" t="str">
        <f>Literals!B6</f>
        <v>Date</v>
      </c>
      <c r="G11" s="217" t="str">
        <f>Literals!B20</f>
        <v>Notes</v>
      </c>
      <c r="H11" s="314"/>
      <c r="I11" s="336"/>
      <c r="J11" s="314"/>
    </row>
    <row r="12" spans="1:18" s="121" customFormat="1" outlineLevel="1">
      <c r="A12" s="376" t="s">
        <v>123</v>
      </c>
      <c r="B12" s="377">
        <f ca="1">ROW()+1-Internals!$D$30</f>
        <v>1</v>
      </c>
      <c r="C12" s="120"/>
      <c r="D12" s="280"/>
      <c r="E12" s="505"/>
      <c r="F12" s="506"/>
      <c r="G12" s="507"/>
      <c r="H12" s="315"/>
      <c r="I12" s="337"/>
      <c r="J12" s="315"/>
      <c r="M12" s="404"/>
      <c r="O12" s="404"/>
      <c r="P12" s="404"/>
      <c r="Q12" s="404"/>
      <c r="R12" s="404"/>
    </row>
    <row r="13" spans="1:18" s="121" customFormat="1" outlineLevel="1">
      <c r="A13" s="376" t="s">
        <v>123</v>
      </c>
      <c r="B13" s="377">
        <f ca="1">ROW()+1-Internals!$D$30</f>
        <v>2</v>
      </c>
      <c r="C13" s="120"/>
      <c r="D13" s="279"/>
      <c r="E13" s="508"/>
      <c r="F13" s="509"/>
      <c r="G13" s="510"/>
      <c r="H13" s="315"/>
      <c r="I13" s="337"/>
      <c r="J13" s="316"/>
      <c r="K13" s="262"/>
      <c r="M13" s="404"/>
      <c r="O13" s="404"/>
      <c r="P13" s="404"/>
      <c r="Q13" s="404"/>
      <c r="R13" s="404"/>
    </row>
    <row r="14" spans="1:18" s="121" customFormat="1" outlineLevel="1">
      <c r="A14" s="376" t="s">
        <v>123</v>
      </c>
      <c r="B14" s="377">
        <f ca="1">ROW()+1-Internals!$D$30</f>
        <v>3</v>
      </c>
      <c r="C14" s="120"/>
      <c r="D14" s="279"/>
      <c r="E14" s="508"/>
      <c r="F14" s="509"/>
      <c r="G14" s="510"/>
      <c r="H14" s="315"/>
      <c r="I14" s="337"/>
      <c r="J14" s="316"/>
      <c r="K14" s="262"/>
      <c r="M14" s="404"/>
      <c r="O14" s="404"/>
      <c r="P14" s="404"/>
      <c r="Q14" s="404"/>
      <c r="R14" s="404"/>
    </row>
    <row r="15" spans="1:18" s="121" customFormat="1" outlineLevel="1">
      <c r="A15" s="376" t="s">
        <v>123</v>
      </c>
      <c r="B15" s="377">
        <f ca="1">ROW()+1-Internals!$D$30</f>
        <v>4</v>
      </c>
      <c r="C15" s="120"/>
      <c r="D15" s="279"/>
      <c r="E15" s="508"/>
      <c r="F15" s="509"/>
      <c r="G15" s="510"/>
      <c r="H15" s="315"/>
      <c r="I15" s="337"/>
      <c r="J15" s="316"/>
      <c r="K15" s="262"/>
      <c r="M15" s="404"/>
      <c r="O15" s="404"/>
      <c r="P15" s="404"/>
      <c r="Q15" s="404"/>
      <c r="R15" s="404"/>
    </row>
    <row r="16" spans="1:18" s="121" customFormat="1" outlineLevel="1">
      <c r="A16" s="376" t="s">
        <v>123</v>
      </c>
      <c r="B16" s="377">
        <f ca="1">ROW()+1-Internals!$D$30</f>
        <v>5</v>
      </c>
      <c r="C16" s="120"/>
      <c r="D16" s="279"/>
      <c r="E16" s="508"/>
      <c r="F16" s="509"/>
      <c r="G16" s="510"/>
      <c r="H16" s="315"/>
      <c r="I16" s="337"/>
      <c r="J16" s="316"/>
      <c r="K16" s="262"/>
      <c r="M16" s="404"/>
      <c r="O16" s="404"/>
      <c r="P16" s="404"/>
      <c r="Q16" s="404"/>
      <c r="R16" s="404"/>
    </row>
    <row r="17" spans="1:18" s="156" customFormat="1" ht="24" customHeight="1">
      <c r="A17" s="155"/>
      <c r="B17" s="347"/>
      <c r="D17" s="448"/>
      <c r="E17" s="467"/>
      <c r="F17" s="585"/>
      <c r="G17" s="586"/>
      <c r="H17" s="316"/>
      <c r="I17" s="340"/>
      <c r="J17" s="316"/>
      <c r="K17" s="262"/>
      <c r="L17" s="262"/>
      <c r="M17" s="262"/>
      <c r="N17" s="262"/>
      <c r="O17" s="262"/>
      <c r="P17" s="262"/>
      <c r="Q17" s="262"/>
      <c r="R17" s="262"/>
    </row>
    <row r="18" spans="1:18" ht="5.0999999999999996" customHeight="1">
      <c r="A18" s="130"/>
      <c r="B18" s="347"/>
      <c r="D18" s="180"/>
      <c r="E18" s="181"/>
      <c r="F18" s="182"/>
      <c r="G18" s="183"/>
      <c r="J18" s="314"/>
      <c r="K18" s="151"/>
    </row>
    <row r="19" spans="1:18" s="151" customFormat="1" ht="27.95" customHeight="1">
      <c r="A19" s="150"/>
      <c r="B19" s="346" t="str">
        <f ca="1">FmtCtrls!D42</f>
        <v>Respondent</v>
      </c>
      <c r="D19" s="215" t="str">
        <f>Literals!B18</f>
        <v>Category</v>
      </c>
      <c r="E19" s="216" t="str">
        <f>Literals!B25</f>
        <v>Asset</v>
      </c>
      <c r="F19" s="211" t="str">
        <f>Literals!B6</f>
        <v>Date</v>
      </c>
      <c r="G19" s="217" t="str">
        <f>Literals!B20</f>
        <v>Notes</v>
      </c>
      <c r="H19" s="314"/>
      <c r="I19" s="336"/>
      <c r="J19" s="315"/>
      <c r="K19" s="121"/>
    </row>
    <row r="20" spans="1:18" s="121" customFormat="1" outlineLevel="1">
      <c r="A20" s="376" t="s">
        <v>123</v>
      </c>
      <c r="B20" s="377">
        <f ca="1">ROW()+1-Internals!$D$31</f>
        <v>1</v>
      </c>
      <c r="C20" s="120"/>
      <c r="D20" s="279"/>
      <c r="E20" s="508"/>
      <c r="F20" s="509"/>
      <c r="G20" s="511"/>
      <c r="H20" s="315"/>
      <c r="I20" s="337"/>
      <c r="J20" s="316"/>
      <c r="K20" s="262"/>
    </row>
    <row r="21" spans="1:18" s="121" customFormat="1" outlineLevel="1">
      <c r="A21" s="376" t="s">
        <v>123</v>
      </c>
      <c r="B21" s="377">
        <f ca="1">ROW()+1-Internals!$D$31</f>
        <v>2</v>
      </c>
      <c r="C21" s="120"/>
      <c r="D21" s="281"/>
      <c r="E21" s="512"/>
      <c r="F21" s="513"/>
      <c r="G21" s="514"/>
      <c r="H21" s="315"/>
      <c r="I21" s="337"/>
      <c r="J21" s="316"/>
      <c r="K21" s="262"/>
    </row>
    <row r="22" spans="1:18" s="121" customFormat="1" outlineLevel="1">
      <c r="A22" s="376" t="s">
        <v>123</v>
      </c>
      <c r="B22" s="377">
        <f ca="1">ROW()+1-Internals!$D$31</f>
        <v>3</v>
      </c>
      <c r="C22" s="120"/>
      <c r="D22" s="279"/>
      <c r="E22" s="508"/>
      <c r="F22" s="509"/>
      <c r="G22" s="511"/>
      <c r="H22" s="315"/>
      <c r="I22" s="337"/>
      <c r="J22" s="316"/>
      <c r="K22" s="262"/>
    </row>
    <row r="23" spans="1:18" s="121" customFormat="1" outlineLevel="1">
      <c r="A23" s="376" t="s">
        <v>123</v>
      </c>
      <c r="B23" s="377">
        <f ca="1">ROW()+1-Internals!$D$31</f>
        <v>4</v>
      </c>
      <c r="C23" s="120"/>
      <c r="D23" s="280"/>
      <c r="E23" s="505"/>
      <c r="F23" s="506"/>
      <c r="G23" s="515"/>
      <c r="H23" s="315"/>
      <c r="I23" s="337"/>
      <c r="J23" s="316"/>
      <c r="K23" s="262"/>
    </row>
    <row r="24" spans="1:18" s="121" customFormat="1" outlineLevel="1">
      <c r="A24" s="376" t="s">
        <v>123</v>
      </c>
      <c r="B24" s="377">
        <f ca="1">ROW()+1-Internals!$D$31</f>
        <v>5</v>
      </c>
      <c r="C24" s="120"/>
      <c r="D24" s="279"/>
      <c r="E24" s="508"/>
      <c r="F24" s="509"/>
      <c r="G24" s="511"/>
      <c r="H24" s="315"/>
      <c r="I24" s="337"/>
      <c r="J24" s="316"/>
      <c r="K24" s="262"/>
    </row>
    <row r="25" spans="1:18" s="185" customFormat="1" ht="24" customHeight="1">
      <c r="A25" s="184"/>
      <c r="B25" s="356"/>
      <c r="D25" s="456"/>
      <c r="E25" s="467"/>
      <c r="F25" s="585"/>
      <c r="G25" s="586"/>
      <c r="H25" s="316"/>
      <c r="I25" s="340"/>
      <c r="J25" s="316"/>
      <c r="K25" s="262"/>
      <c r="L25" s="262"/>
      <c r="M25" s="262"/>
      <c r="N25" s="262"/>
      <c r="O25" s="262"/>
      <c r="P25" s="262"/>
      <c r="Q25" s="262"/>
      <c r="R25" s="262"/>
    </row>
    <row r="26" spans="1:18" ht="2.4500000000000002" customHeight="1">
      <c r="A26" s="165"/>
      <c r="B26" s="357"/>
      <c r="C26" s="124"/>
      <c r="D26" s="124"/>
      <c r="E26" s="124"/>
      <c r="F26" s="170"/>
      <c r="J26" s="315"/>
      <c r="K26" s="121"/>
    </row>
    <row r="27" spans="1:18" ht="2.4500000000000002" customHeight="1">
      <c r="A27" s="165"/>
      <c r="B27" s="353"/>
      <c r="C27" s="124"/>
      <c r="D27" s="124"/>
      <c r="E27" s="124"/>
      <c r="F27" s="170"/>
      <c r="J27" s="315"/>
      <c r="K27" s="121"/>
    </row>
    <row r="28" spans="1:18" s="31" customFormat="1" ht="23.1" customHeight="1">
      <c r="A28" s="202"/>
      <c r="B28" s="352" t="str">
        <f>Literals!B14</f>
        <v>• eQuit v36  © 2019  Diana M. Tennis</v>
      </c>
      <c r="D28" s="26"/>
      <c r="E28" s="203"/>
      <c r="F28" s="204"/>
      <c r="G28" s="209"/>
      <c r="H28" s="320"/>
      <c r="I28" s="338"/>
      <c r="J28" s="318"/>
      <c r="K28" s="156"/>
    </row>
    <row r="29" spans="1:18">
      <c r="A29" s="165"/>
      <c r="B29" s="353"/>
      <c r="C29" s="124"/>
      <c r="D29" s="124"/>
      <c r="E29" s="124"/>
      <c r="F29" s="170"/>
    </row>
    <row r="30" spans="1:18">
      <c r="A30" s="172"/>
      <c r="D30" s="173"/>
      <c r="E30" s="174"/>
      <c r="F30" s="176"/>
      <c r="G30" s="177"/>
      <c r="J30" s="317"/>
      <c r="K30" s="158"/>
    </row>
    <row r="31" spans="1:18">
      <c r="A31" s="172"/>
      <c r="D31" s="173"/>
      <c r="E31" s="174"/>
      <c r="F31" s="176"/>
      <c r="G31" s="177"/>
    </row>
    <row r="32" spans="1:18">
      <c r="A32" s="172"/>
      <c r="D32" s="173"/>
      <c r="E32" s="174"/>
      <c r="F32" s="176"/>
      <c r="G32" s="177"/>
      <c r="J32" s="314"/>
      <c r="K32" s="151"/>
    </row>
    <row r="33" spans="1:12" s="173" customFormat="1">
      <c r="A33" s="172"/>
      <c r="B33" s="354"/>
      <c r="E33" s="174"/>
      <c r="F33" s="176"/>
      <c r="G33" s="177"/>
      <c r="H33" s="321"/>
      <c r="I33" s="339"/>
      <c r="J33" s="315"/>
      <c r="K33" s="121"/>
    </row>
    <row r="34" spans="1:12" s="173" customFormat="1">
      <c r="A34" s="172"/>
      <c r="B34" s="354"/>
      <c r="E34" s="174"/>
      <c r="F34" s="176"/>
      <c r="G34" s="177"/>
      <c r="H34" s="321"/>
      <c r="I34" s="339"/>
      <c r="J34" s="315"/>
      <c r="K34" s="121"/>
    </row>
    <row r="35" spans="1:12">
      <c r="J35" s="318"/>
      <c r="K35" s="156"/>
    </row>
    <row r="37" spans="1:12">
      <c r="J37" s="317"/>
      <c r="K37" s="158"/>
    </row>
    <row r="39" spans="1:12">
      <c r="J39" s="314"/>
      <c r="K39" s="151"/>
    </row>
    <row r="40" spans="1:12">
      <c r="J40" s="315"/>
      <c r="K40" s="121"/>
    </row>
    <row r="41" spans="1:12">
      <c r="J41" s="315"/>
      <c r="K41" s="121"/>
    </row>
    <row r="42" spans="1:12">
      <c r="J42" s="318"/>
      <c r="K42" s="156"/>
    </row>
    <row r="44" spans="1:12">
      <c r="J44" s="317"/>
      <c r="K44" s="158"/>
    </row>
    <row r="46" spans="1:12">
      <c r="J46" s="314"/>
      <c r="K46" s="151"/>
    </row>
    <row r="47" spans="1:12" s="178" customFormat="1">
      <c r="B47" s="342"/>
      <c r="C47" s="123"/>
      <c r="D47" s="123"/>
      <c r="E47" s="123"/>
      <c r="F47" s="123"/>
      <c r="G47" s="123"/>
      <c r="H47" s="311"/>
      <c r="I47" s="333"/>
      <c r="J47" s="315"/>
      <c r="K47" s="121"/>
      <c r="L47" s="123"/>
    </row>
    <row r="48" spans="1:12" s="178" customFormat="1">
      <c r="B48" s="342"/>
      <c r="C48" s="123"/>
      <c r="D48" s="123"/>
      <c r="E48" s="123"/>
      <c r="F48" s="123"/>
      <c r="G48" s="123"/>
      <c r="H48" s="311"/>
      <c r="I48" s="333"/>
      <c r="J48" s="315"/>
      <c r="K48" s="121"/>
      <c r="L48" s="123"/>
    </row>
    <row r="49" spans="2:12" s="178" customFormat="1">
      <c r="B49" s="342"/>
      <c r="C49" s="123"/>
      <c r="D49" s="123"/>
      <c r="E49" s="123"/>
      <c r="F49" s="123"/>
      <c r="G49" s="123"/>
      <c r="H49" s="311"/>
      <c r="I49" s="333"/>
      <c r="J49" s="318"/>
      <c r="K49" s="156"/>
      <c r="L49" s="123"/>
    </row>
    <row r="50" spans="2:12" s="178" customFormat="1">
      <c r="B50" s="342"/>
      <c r="C50" s="123"/>
      <c r="D50" s="123"/>
      <c r="E50" s="123"/>
      <c r="F50" s="123"/>
      <c r="G50" s="123"/>
      <c r="H50" s="311"/>
      <c r="I50" s="333"/>
      <c r="J50" s="311"/>
      <c r="K50" s="123"/>
      <c r="L50" s="123"/>
    </row>
    <row r="51" spans="2:12" s="178" customFormat="1">
      <c r="B51" s="342"/>
      <c r="C51" s="123"/>
      <c r="D51" s="123"/>
      <c r="E51" s="123"/>
      <c r="F51" s="123"/>
      <c r="G51" s="123"/>
      <c r="H51" s="311"/>
      <c r="I51" s="333"/>
      <c r="J51" s="317"/>
      <c r="K51" s="158"/>
      <c r="L51" s="123"/>
    </row>
    <row r="52" spans="2:12" s="178" customFormat="1">
      <c r="B52" s="342"/>
      <c r="C52" s="123"/>
      <c r="D52" s="123"/>
      <c r="E52" s="123"/>
      <c r="F52" s="123"/>
      <c r="G52" s="123"/>
      <c r="H52" s="311"/>
      <c r="I52" s="333"/>
      <c r="J52" s="311"/>
      <c r="K52" s="123"/>
      <c r="L52" s="123"/>
    </row>
    <row r="53" spans="2:12" s="178" customFormat="1">
      <c r="B53" s="342"/>
      <c r="C53" s="123"/>
      <c r="D53" s="123"/>
      <c r="E53" s="123"/>
      <c r="F53" s="123"/>
      <c r="G53" s="123"/>
      <c r="H53" s="311"/>
      <c r="I53" s="333"/>
      <c r="J53" s="314"/>
      <c r="K53" s="151"/>
      <c r="L53" s="123"/>
    </row>
    <row r="54" spans="2:12" s="178" customFormat="1">
      <c r="B54" s="342"/>
      <c r="C54" s="123"/>
      <c r="D54" s="123"/>
      <c r="E54" s="123"/>
      <c r="F54" s="123"/>
      <c r="G54" s="123"/>
      <c r="H54" s="311"/>
      <c r="I54" s="333"/>
      <c r="J54" s="315"/>
      <c r="K54" s="121"/>
      <c r="L54" s="123"/>
    </row>
    <row r="55" spans="2:12" s="178" customFormat="1">
      <c r="B55" s="342"/>
      <c r="C55" s="123"/>
      <c r="D55" s="123"/>
      <c r="E55" s="123"/>
      <c r="F55" s="123"/>
      <c r="G55" s="123"/>
      <c r="H55" s="311"/>
      <c r="I55" s="333"/>
      <c r="J55" s="315"/>
      <c r="K55" s="121"/>
      <c r="L55" s="123"/>
    </row>
    <row r="56" spans="2:12" s="178" customFormat="1">
      <c r="B56" s="342"/>
      <c r="C56" s="123"/>
      <c r="D56" s="123"/>
      <c r="E56" s="123"/>
      <c r="F56" s="123"/>
      <c r="G56" s="123"/>
      <c r="H56" s="311"/>
      <c r="I56" s="333"/>
      <c r="J56" s="318"/>
      <c r="K56" s="156"/>
      <c r="L56" s="123"/>
    </row>
    <row r="57" spans="2:12" s="178" customFormat="1">
      <c r="B57" s="342"/>
      <c r="C57" s="123"/>
      <c r="D57" s="123"/>
      <c r="E57" s="123"/>
      <c r="F57" s="123"/>
      <c r="G57" s="123"/>
      <c r="H57" s="311"/>
      <c r="I57" s="333"/>
      <c r="J57" s="311"/>
      <c r="K57" s="123"/>
      <c r="L57" s="123"/>
    </row>
    <row r="58" spans="2:12" s="178" customFormat="1">
      <c r="B58" s="342"/>
      <c r="C58" s="123"/>
      <c r="D58" s="123"/>
      <c r="E58" s="123"/>
      <c r="F58" s="123"/>
      <c r="G58" s="123"/>
      <c r="H58" s="311"/>
      <c r="I58" s="333"/>
      <c r="J58" s="317"/>
      <c r="K58" s="158"/>
      <c r="L58" s="123"/>
    </row>
    <row r="59" spans="2:12" s="178" customFormat="1">
      <c r="B59" s="342"/>
      <c r="C59" s="123"/>
      <c r="D59" s="123"/>
      <c r="E59" s="123"/>
      <c r="F59" s="123"/>
      <c r="G59" s="123"/>
      <c r="H59" s="311"/>
      <c r="I59" s="333"/>
      <c r="J59" s="311"/>
      <c r="K59" s="123"/>
      <c r="L59" s="123"/>
    </row>
    <row r="60" spans="2:12" s="178" customFormat="1">
      <c r="B60" s="342"/>
      <c r="C60" s="123"/>
      <c r="D60" s="123"/>
      <c r="E60" s="123"/>
      <c r="F60" s="123"/>
      <c r="G60" s="123"/>
      <c r="H60" s="311"/>
      <c r="I60" s="333"/>
      <c r="J60" s="319"/>
      <c r="K60" s="169"/>
      <c r="L60" s="123"/>
    </row>
    <row r="61" spans="2:12" s="178" customFormat="1">
      <c r="B61" s="342"/>
      <c r="C61" s="123"/>
      <c r="D61" s="123"/>
      <c r="E61" s="123"/>
      <c r="F61" s="123"/>
      <c r="G61" s="123"/>
      <c r="H61" s="311"/>
      <c r="I61" s="333"/>
      <c r="J61" s="316"/>
      <c r="K61" s="262"/>
      <c r="L61" s="123"/>
    </row>
    <row r="62" spans="2:12" s="178" customFormat="1">
      <c r="B62" s="342"/>
      <c r="C62" s="123"/>
      <c r="D62" s="123"/>
      <c r="E62" s="123"/>
      <c r="F62" s="123"/>
      <c r="G62" s="123"/>
      <c r="H62" s="311"/>
      <c r="I62" s="333"/>
      <c r="J62" s="317"/>
      <c r="K62" s="158"/>
      <c r="L62" s="123"/>
    </row>
    <row r="63" spans="2:12" s="178" customFormat="1">
      <c r="B63" s="342"/>
      <c r="C63" s="123"/>
      <c r="D63" s="123"/>
      <c r="E63" s="123"/>
      <c r="F63" s="123"/>
      <c r="G63" s="123"/>
      <c r="H63" s="311"/>
      <c r="I63" s="333"/>
      <c r="J63" s="320"/>
      <c r="K63" s="31"/>
      <c r="L63" s="123"/>
    </row>
    <row r="64" spans="2:12" s="178" customFormat="1">
      <c r="B64" s="342"/>
      <c r="C64" s="123"/>
      <c r="D64" s="123"/>
      <c r="E64" s="123"/>
      <c r="F64" s="123"/>
      <c r="G64" s="123"/>
      <c r="H64" s="311"/>
      <c r="I64" s="333"/>
      <c r="J64" s="311"/>
      <c r="K64" s="123"/>
      <c r="L64" s="123"/>
    </row>
    <row r="65" spans="2:12" s="178" customFormat="1">
      <c r="B65" s="342"/>
      <c r="C65" s="123"/>
      <c r="D65" s="123"/>
      <c r="E65" s="123"/>
      <c r="F65" s="123"/>
      <c r="G65" s="123"/>
      <c r="H65" s="311"/>
      <c r="I65" s="333"/>
      <c r="J65" s="311"/>
      <c r="K65" s="123"/>
      <c r="L65" s="123"/>
    </row>
    <row r="66" spans="2:12" s="178" customFormat="1">
      <c r="B66" s="342"/>
      <c r="C66" s="123"/>
      <c r="D66" s="123"/>
      <c r="E66" s="123"/>
      <c r="F66" s="123"/>
      <c r="G66" s="123"/>
      <c r="H66" s="311"/>
      <c r="I66" s="333"/>
      <c r="J66" s="311"/>
      <c r="K66" s="123"/>
      <c r="L66" s="123"/>
    </row>
    <row r="67" spans="2:12" s="178" customFormat="1">
      <c r="B67" s="342"/>
      <c r="C67" s="123"/>
      <c r="D67" s="123"/>
      <c r="E67" s="123"/>
      <c r="F67" s="123"/>
      <c r="G67" s="123"/>
      <c r="H67" s="311"/>
      <c r="I67" s="333"/>
      <c r="J67" s="311"/>
      <c r="K67" s="123"/>
      <c r="L67" s="123"/>
    </row>
    <row r="68" spans="2:12" s="178" customFormat="1">
      <c r="B68" s="342"/>
      <c r="C68" s="123"/>
      <c r="D68" s="123"/>
      <c r="E68" s="123"/>
      <c r="F68" s="123"/>
      <c r="G68" s="123"/>
      <c r="H68" s="311"/>
      <c r="I68" s="333"/>
      <c r="J68" s="321"/>
      <c r="K68" s="173"/>
      <c r="L68" s="123"/>
    </row>
    <row r="69" spans="2:12" s="178" customFormat="1">
      <c r="B69" s="342"/>
      <c r="C69" s="123"/>
      <c r="D69" s="123"/>
      <c r="E69" s="123"/>
      <c r="F69" s="123"/>
      <c r="G69" s="123"/>
      <c r="H69" s="311"/>
      <c r="I69" s="333"/>
      <c r="J69" s="321"/>
      <c r="K69" s="173"/>
      <c r="L69" s="123"/>
    </row>
    <row r="70" spans="2:12" s="178" customFormat="1">
      <c r="B70" s="342"/>
      <c r="C70" s="123"/>
      <c r="D70" s="123"/>
      <c r="E70" s="123"/>
      <c r="F70" s="123"/>
      <c r="G70" s="123"/>
      <c r="H70" s="311"/>
      <c r="I70" s="333"/>
      <c r="J70" s="311"/>
      <c r="K70" s="123"/>
      <c r="L70" s="123"/>
    </row>
    <row r="71" spans="2:12" s="178" customFormat="1">
      <c r="B71" s="342"/>
      <c r="C71" s="123"/>
      <c r="D71" s="123"/>
      <c r="E71" s="123"/>
      <c r="F71" s="123"/>
      <c r="G71" s="123"/>
      <c r="H71" s="311"/>
      <c r="I71" s="333"/>
      <c r="J71" s="311"/>
      <c r="K71" s="123"/>
      <c r="L71" s="123"/>
    </row>
    <row r="72" spans="2:12" s="178" customFormat="1">
      <c r="B72" s="342"/>
      <c r="C72" s="123"/>
      <c r="D72" s="123"/>
      <c r="E72" s="123"/>
      <c r="F72" s="123"/>
      <c r="G72" s="123"/>
      <c r="H72" s="311"/>
      <c r="I72" s="333"/>
      <c r="J72" s="311"/>
      <c r="K72" s="123"/>
      <c r="L72" s="123"/>
    </row>
    <row r="73" spans="2:12" s="178" customFormat="1">
      <c r="B73" s="342"/>
      <c r="C73" s="123"/>
      <c r="D73" s="123"/>
      <c r="E73" s="123"/>
      <c r="F73" s="123"/>
      <c r="G73" s="123"/>
      <c r="H73" s="311"/>
      <c r="I73" s="333"/>
      <c r="J73" s="311"/>
      <c r="K73" s="123"/>
      <c r="L73" s="123"/>
    </row>
    <row r="74" spans="2:12" s="178" customFormat="1">
      <c r="B74" s="342"/>
      <c r="C74" s="123"/>
      <c r="D74" s="123"/>
      <c r="E74" s="123"/>
      <c r="F74" s="123"/>
      <c r="G74" s="123"/>
      <c r="H74" s="311"/>
      <c r="I74" s="333"/>
      <c r="J74" s="311"/>
      <c r="K74" s="123"/>
      <c r="L74" s="123"/>
    </row>
    <row r="75" spans="2:12" s="178" customFormat="1">
      <c r="B75" s="342"/>
      <c r="C75" s="123"/>
      <c r="D75" s="123"/>
      <c r="E75" s="123"/>
      <c r="F75" s="123"/>
      <c r="G75" s="123"/>
      <c r="H75" s="311"/>
      <c r="I75" s="333"/>
      <c r="J75" s="311"/>
      <c r="K75" s="123"/>
      <c r="L75" s="123"/>
    </row>
    <row r="76" spans="2:12" s="178" customFormat="1">
      <c r="B76" s="342"/>
      <c r="C76" s="123"/>
      <c r="D76" s="123"/>
      <c r="E76" s="123"/>
      <c r="F76" s="123"/>
      <c r="G76" s="123"/>
      <c r="H76" s="311"/>
      <c r="I76" s="333"/>
      <c r="J76" s="311"/>
      <c r="K76" s="123"/>
      <c r="L76" s="123"/>
    </row>
    <row r="77" spans="2:12" s="178" customFormat="1">
      <c r="B77" s="342"/>
      <c r="C77" s="123"/>
      <c r="D77" s="123"/>
      <c r="E77" s="123"/>
      <c r="F77" s="123"/>
      <c r="G77" s="123"/>
      <c r="H77" s="311"/>
      <c r="I77" s="333"/>
      <c r="J77" s="311"/>
      <c r="K77" s="123"/>
      <c r="L77" s="123"/>
    </row>
    <row r="78" spans="2:12" s="178" customFormat="1">
      <c r="B78" s="342"/>
      <c r="C78" s="123"/>
      <c r="D78" s="123"/>
      <c r="E78" s="123"/>
      <c r="F78" s="123"/>
      <c r="G78" s="123"/>
      <c r="H78" s="311"/>
      <c r="I78" s="333"/>
      <c r="J78" s="311"/>
      <c r="K78" s="123"/>
      <c r="L78" s="123"/>
    </row>
    <row r="79" spans="2:12" s="178" customFormat="1">
      <c r="B79" s="342"/>
      <c r="C79" s="123"/>
      <c r="D79" s="123"/>
      <c r="E79" s="123"/>
      <c r="F79" s="123"/>
      <c r="G79" s="123"/>
      <c r="H79" s="311"/>
      <c r="I79" s="333"/>
      <c r="J79" s="311"/>
      <c r="K79" s="123"/>
      <c r="L79" s="123"/>
    </row>
    <row r="80" spans="2:12" s="178" customFormat="1">
      <c r="B80" s="342"/>
      <c r="C80" s="123"/>
      <c r="D80" s="123"/>
      <c r="E80" s="123"/>
      <c r="F80" s="123"/>
      <c r="G80" s="123"/>
      <c r="H80" s="311"/>
      <c r="I80" s="333"/>
      <c r="J80" s="311"/>
      <c r="K80" s="123"/>
      <c r="L80" s="123"/>
    </row>
    <row r="81" spans="2:12" s="178" customFormat="1">
      <c r="B81" s="342"/>
      <c r="C81" s="123"/>
      <c r="D81" s="123"/>
      <c r="E81" s="123"/>
      <c r="F81" s="123"/>
      <c r="G81" s="123"/>
      <c r="H81" s="311"/>
      <c r="I81" s="333"/>
      <c r="J81" s="311"/>
      <c r="K81" s="123"/>
      <c r="L81" s="123"/>
    </row>
    <row r="82" spans="2:12" s="178" customFormat="1">
      <c r="B82" s="342"/>
      <c r="C82" s="123"/>
      <c r="D82" s="123"/>
      <c r="E82" s="123"/>
      <c r="F82" s="123"/>
      <c r="G82" s="123"/>
      <c r="H82" s="311"/>
      <c r="I82" s="333"/>
      <c r="J82" s="311"/>
      <c r="K82" s="123"/>
      <c r="L82" s="123"/>
    </row>
    <row r="83" spans="2:12" s="178" customFormat="1">
      <c r="B83" s="342"/>
      <c r="C83" s="123"/>
      <c r="D83" s="123"/>
      <c r="E83" s="123"/>
      <c r="F83" s="123"/>
      <c r="G83" s="123"/>
      <c r="H83" s="311"/>
      <c r="I83" s="333"/>
      <c r="J83" s="311"/>
      <c r="K83" s="123"/>
      <c r="L83" s="123"/>
    </row>
    <row r="84" spans="2:12" s="178" customFormat="1">
      <c r="B84" s="342"/>
      <c r="C84" s="123"/>
      <c r="D84" s="123"/>
      <c r="E84" s="123"/>
      <c r="F84" s="123"/>
      <c r="G84" s="123"/>
      <c r="H84" s="311"/>
      <c r="I84" s="333"/>
      <c r="J84" s="311"/>
      <c r="K84" s="123"/>
      <c r="L84" s="123"/>
    </row>
    <row r="85" spans="2:12" s="178" customFormat="1">
      <c r="B85" s="342"/>
      <c r="C85" s="123"/>
      <c r="D85" s="123"/>
      <c r="E85" s="123"/>
      <c r="F85" s="123"/>
      <c r="G85" s="123"/>
      <c r="H85" s="311"/>
      <c r="I85" s="333"/>
      <c r="J85" s="311"/>
      <c r="K85" s="123"/>
      <c r="L85" s="123"/>
    </row>
    <row r="86" spans="2:12" s="178" customFormat="1">
      <c r="B86" s="342"/>
      <c r="C86" s="123"/>
      <c r="D86" s="123"/>
      <c r="E86" s="123"/>
      <c r="F86" s="123"/>
      <c r="G86" s="123"/>
      <c r="H86" s="311"/>
      <c r="I86" s="333"/>
      <c r="J86" s="311"/>
      <c r="K86" s="123"/>
      <c r="L86" s="123"/>
    </row>
    <row r="87" spans="2:12" s="178" customFormat="1">
      <c r="B87" s="342"/>
      <c r="C87" s="123"/>
      <c r="D87" s="123"/>
      <c r="E87" s="123"/>
      <c r="F87" s="123"/>
      <c r="G87" s="123"/>
      <c r="H87" s="311"/>
      <c r="I87" s="333"/>
      <c r="J87" s="311"/>
      <c r="K87" s="123"/>
      <c r="L87" s="123"/>
    </row>
    <row r="88" spans="2:12" s="178" customFormat="1">
      <c r="B88" s="342"/>
      <c r="C88" s="123"/>
      <c r="D88" s="123"/>
      <c r="E88" s="123"/>
      <c r="F88" s="123"/>
      <c r="G88" s="123"/>
      <c r="H88" s="311"/>
      <c r="I88" s="333"/>
      <c r="J88" s="311"/>
      <c r="K88" s="123"/>
      <c r="L88" s="123"/>
    </row>
    <row r="89" spans="2:12" s="178" customFormat="1">
      <c r="B89" s="342"/>
      <c r="C89" s="123"/>
      <c r="D89" s="123"/>
      <c r="E89" s="123"/>
      <c r="F89" s="123"/>
      <c r="G89" s="123"/>
      <c r="H89" s="311"/>
      <c r="I89" s="333"/>
      <c r="J89" s="311"/>
      <c r="K89" s="123"/>
      <c r="L89" s="123"/>
    </row>
    <row r="90" spans="2:12" s="178" customFormat="1">
      <c r="B90" s="342"/>
      <c r="C90" s="123"/>
      <c r="D90" s="123"/>
      <c r="E90" s="123"/>
      <c r="F90" s="123"/>
      <c r="G90" s="123"/>
      <c r="H90" s="311"/>
      <c r="I90" s="333"/>
      <c r="J90" s="311"/>
      <c r="K90" s="123"/>
      <c r="L90" s="123"/>
    </row>
    <row r="91" spans="2:12" s="178" customFormat="1">
      <c r="B91" s="342"/>
      <c r="C91" s="123"/>
      <c r="D91" s="123"/>
      <c r="E91" s="123"/>
      <c r="F91" s="123"/>
      <c r="G91" s="123"/>
      <c r="H91" s="311"/>
      <c r="I91" s="333"/>
      <c r="J91" s="311"/>
      <c r="K91" s="123"/>
      <c r="L91" s="123"/>
    </row>
    <row r="92" spans="2:12" s="178" customFormat="1">
      <c r="B92" s="342"/>
      <c r="C92" s="123"/>
      <c r="D92" s="123"/>
      <c r="E92" s="123"/>
      <c r="F92" s="123"/>
      <c r="G92" s="123"/>
      <c r="H92" s="311"/>
      <c r="I92" s="333"/>
      <c r="J92" s="311"/>
      <c r="K92" s="123"/>
      <c r="L92" s="123"/>
    </row>
    <row r="93" spans="2:12" s="178" customFormat="1">
      <c r="B93" s="342"/>
      <c r="C93" s="123"/>
      <c r="D93" s="123"/>
      <c r="E93" s="123"/>
      <c r="F93" s="123"/>
      <c r="G93" s="123"/>
      <c r="H93" s="311"/>
      <c r="I93" s="333"/>
      <c r="J93" s="311"/>
      <c r="K93" s="123"/>
      <c r="L93" s="123"/>
    </row>
    <row r="94" spans="2:12" s="178" customFormat="1">
      <c r="B94" s="342"/>
      <c r="C94" s="123"/>
      <c r="D94" s="123"/>
      <c r="E94" s="123"/>
      <c r="F94" s="123"/>
      <c r="G94" s="123"/>
      <c r="H94" s="311"/>
      <c r="I94" s="333"/>
      <c r="J94" s="311"/>
      <c r="K94" s="123"/>
      <c r="L94" s="123"/>
    </row>
    <row r="95" spans="2:12" s="178" customFormat="1">
      <c r="B95" s="342"/>
      <c r="C95" s="123"/>
      <c r="D95" s="123"/>
      <c r="E95" s="123"/>
      <c r="F95" s="123"/>
      <c r="G95" s="123"/>
      <c r="H95" s="311"/>
      <c r="I95" s="333"/>
      <c r="J95" s="311"/>
      <c r="K95" s="123"/>
      <c r="L95" s="123"/>
    </row>
    <row r="96" spans="2:12" s="178" customFormat="1">
      <c r="B96" s="342"/>
      <c r="C96" s="123"/>
      <c r="D96" s="123"/>
      <c r="E96" s="123"/>
      <c r="F96" s="123"/>
      <c r="G96" s="123"/>
      <c r="H96" s="311"/>
      <c r="I96" s="333"/>
      <c r="J96" s="311"/>
      <c r="K96" s="123"/>
      <c r="L96" s="123"/>
    </row>
    <row r="97" spans="2:12" s="178" customFormat="1">
      <c r="B97" s="342"/>
      <c r="C97" s="123"/>
      <c r="D97" s="123"/>
      <c r="E97" s="123"/>
      <c r="F97" s="123"/>
      <c r="G97" s="123"/>
      <c r="H97" s="311"/>
      <c r="I97" s="333"/>
      <c r="J97" s="311"/>
      <c r="K97" s="123"/>
      <c r="L97" s="123"/>
    </row>
    <row r="98" spans="2:12" s="178" customFormat="1">
      <c r="B98" s="342"/>
      <c r="C98" s="123"/>
      <c r="D98" s="123"/>
      <c r="E98" s="123"/>
      <c r="F98" s="123"/>
      <c r="G98" s="123"/>
      <c r="H98" s="311"/>
      <c r="I98" s="333"/>
      <c r="J98" s="311"/>
      <c r="K98" s="123"/>
      <c r="L98" s="123"/>
    </row>
    <row r="99" spans="2:12" s="178" customFormat="1">
      <c r="B99" s="342"/>
      <c r="C99" s="123"/>
      <c r="D99" s="123"/>
      <c r="E99" s="123"/>
      <c r="F99" s="123"/>
      <c r="G99" s="123"/>
      <c r="H99" s="311"/>
      <c r="I99" s="333"/>
      <c r="J99" s="311"/>
      <c r="K99" s="123"/>
      <c r="L99" s="123"/>
    </row>
    <row r="100" spans="2:12" s="178" customFormat="1">
      <c r="B100" s="342"/>
      <c r="C100" s="123"/>
      <c r="D100" s="123"/>
      <c r="E100" s="123"/>
      <c r="F100" s="123"/>
      <c r="G100" s="123"/>
      <c r="H100" s="311"/>
      <c r="I100" s="333"/>
      <c r="J100" s="311"/>
      <c r="K100" s="123"/>
      <c r="L100" s="123"/>
    </row>
    <row r="101" spans="2:12" s="178" customFormat="1">
      <c r="B101" s="342"/>
      <c r="C101" s="123"/>
      <c r="D101" s="123"/>
      <c r="E101" s="123"/>
      <c r="F101" s="123"/>
      <c r="G101" s="123"/>
      <c r="H101" s="311"/>
      <c r="I101" s="333"/>
      <c r="J101" s="311"/>
      <c r="K101" s="123"/>
      <c r="L101" s="123"/>
    </row>
    <row r="102" spans="2:12" s="178" customFormat="1">
      <c r="B102" s="342"/>
      <c r="C102" s="123"/>
      <c r="D102" s="123"/>
      <c r="E102" s="123"/>
      <c r="F102" s="123"/>
      <c r="G102" s="123"/>
      <c r="H102" s="311"/>
      <c r="I102" s="333"/>
      <c r="J102" s="311"/>
      <c r="K102" s="123"/>
      <c r="L102" s="123"/>
    </row>
    <row r="103" spans="2:12" s="178" customFormat="1">
      <c r="B103" s="342"/>
      <c r="C103" s="123"/>
      <c r="D103" s="123"/>
      <c r="E103" s="123"/>
      <c r="F103" s="123"/>
      <c r="G103" s="123"/>
      <c r="H103" s="311"/>
      <c r="I103" s="333"/>
      <c r="J103" s="311"/>
      <c r="K103" s="123"/>
      <c r="L103" s="123"/>
    </row>
    <row r="104" spans="2:12" s="178" customFormat="1">
      <c r="B104" s="342"/>
      <c r="C104" s="123"/>
      <c r="D104" s="123"/>
      <c r="E104" s="123"/>
      <c r="F104" s="123"/>
      <c r="G104" s="123"/>
      <c r="H104" s="311"/>
      <c r="I104" s="333"/>
      <c r="J104" s="311"/>
      <c r="K104" s="123"/>
      <c r="L104" s="123"/>
    </row>
    <row r="105" spans="2:12" s="178" customFormat="1">
      <c r="B105" s="342"/>
      <c r="C105" s="123"/>
      <c r="D105" s="123"/>
      <c r="E105" s="123"/>
      <c r="F105" s="123"/>
      <c r="G105" s="123"/>
      <c r="H105" s="311"/>
      <c r="I105" s="333"/>
      <c r="J105" s="311"/>
      <c r="K105" s="123"/>
      <c r="L105" s="123"/>
    </row>
    <row r="106" spans="2:12" s="178" customFormat="1">
      <c r="B106" s="342"/>
      <c r="C106" s="123"/>
      <c r="D106" s="123"/>
      <c r="E106" s="123"/>
      <c r="F106" s="123"/>
      <c r="G106" s="123"/>
      <c r="H106" s="311"/>
      <c r="I106" s="333"/>
      <c r="J106" s="311"/>
      <c r="K106" s="123"/>
      <c r="L106" s="123"/>
    </row>
    <row r="107" spans="2:12" s="178" customFormat="1">
      <c r="B107" s="342"/>
      <c r="C107" s="123"/>
      <c r="D107" s="123"/>
      <c r="E107" s="123"/>
      <c r="F107" s="123"/>
      <c r="G107" s="123"/>
      <c r="H107" s="311"/>
      <c r="I107" s="333"/>
      <c r="J107" s="311"/>
      <c r="K107" s="123"/>
      <c r="L107" s="123"/>
    </row>
    <row r="108" spans="2:12" s="178" customFormat="1">
      <c r="B108" s="342"/>
      <c r="C108" s="123"/>
      <c r="D108" s="123"/>
      <c r="E108" s="123"/>
      <c r="F108" s="123"/>
      <c r="G108" s="123"/>
      <c r="H108" s="311"/>
      <c r="I108" s="333"/>
      <c r="J108" s="311"/>
      <c r="K108" s="123"/>
      <c r="L108" s="123"/>
    </row>
    <row r="109" spans="2:12" s="178" customFormat="1">
      <c r="B109" s="342"/>
      <c r="C109" s="123"/>
      <c r="D109" s="123"/>
      <c r="E109" s="123"/>
      <c r="F109" s="123"/>
      <c r="G109" s="123"/>
      <c r="H109" s="311"/>
      <c r="I109" s="333"/>
      <c r="J109" s="311"/>
      <c r="K109" s="123"/>
      <c r="L109" s="123"/>
    </row>
    <row r="110" spans="2:12" s="178" customFormat="1">
      <c r="B110" s="342"/>
      <c r="C110" s="123"/>
      <c r="D110" s="123"/>
      <c r="E110" s="123"/>
      <c r="F110" s="123"/>
      <c r="G110" s="123"/>
      <c r="H110" s="311"/>
      <c r="I110" s="333"/>
      <c r="J110" s="311"/>
      <c r="K110" s="123"/>
      <c r="L110" s="123"/>
    </row>
    <row r="111" spans="2:12" s="178" customFormat="1">
      <c r="B111" s="342"/>
      <c r="C111" s="123"/>
      <c r="D111" s="123"/>
      <c r="E111" s="123"/>
      <c r="F111" s="123"/>
      <c r="G111" s="123"/>
      <c r="H111" s="311"/>
      <c r="I111" s="333"/>
      <c r="J111" s="311"/>
      <c r="K111" s="123"/>
      <c r="L111" s="123"/>
    </row>
    <row r="112" spans="2:12" s="178" customFormat="1">
      <c r="B112" s="342"/>
      <c r="C112" s="123"/>
      <c r="D112" s="123"/>
      <c r="E112" s="123"/>
      <c r="F112" s="123"/>
      <c r="G112" s="123"/>
      <c r="H112" s="311"/>
      <c r="I112" s="333"/>
      <c r="J112" s="311"/>
      <c r="K112" s="123"/>
      <c r="L112" s="123"/>
    </row>
    <row r="113" spans="2:12" s="178" customFormat="1">
      <c r="B113" s="342"/>
      <c r="C113" s="123"/>
      <c r="D113" s="123"/>
      <c r="E113" s="123"/>
      <c r="F113" s="123"/>
      <c r="G113" s="123"/>
      <c r="H113" s="311"/>
      <c r="I113" s="333"/>
      <c r="J113" s="311"/>
      <c r="K113" s="123"/>
      <c r="L113" s="123"/>
    </row>
    <row r="114" spans="2:12" s="178" customFormat="1">
      <c r="B114" s="342"/>
      <c r="C114" s="123"/>
      <c r="D114" s="123"/>
      <c r="E114" s="123"/>
      <c r="F114" s="123"/>
      <c r="G114" s="123"/>
      <c r="H114" s="311"/>
      <c r="I114" s="333"/>
      <c r="J114" s="311"/>
      <c r="K114" s="123"/>
      <c r="L114" s="123"/>
    </row>
    <row r="115" spans="2:12" s="178" customFormat="1">
      <c r="B115" s="342"/>
      <c r="C115" s="123"/>
      <c r="D115" s="123"/>
      <c r="E115" s="123"/>
      <c r="F115" s="123"/>
      <c r="G115" s="123"/>
      <c r="H115" s="311"/>
      <c r="I115" s="333"/>
      <c r="J115" s="311"/>
      <c r="K115" s="123"/>
      <c r="L115" s="123"/>
    </row>
    <row r="116" spans="2:12" s="178" customFormat="1">
      <c r="B116" s="342"/>
      <c r="C116" s="123"/>
      <c r="D116" s="123"/>
      <c r="E116" s="123"/>
      <c r="F116" s="123"/>
      <c r="G116" s="123"/>
      <c r="H116" s="311"/>
      <c r="I116" s="333"/>
      <c r="J116" s="311"/>
      <c r="K116" s="123"/>
      <c r="L116" s="123"/>
    </row>
    <row r="117" spans="2:12" s="178" customFormat="1">
      <c r="B117" s="342"/>
      <c r="C117" s="123"/>
      <c r="D117" s="123"/>
      <c r="E117" s="123"/>
      <c r="F117" s="123"/>
      <c r="G117" s="123"/>
      <c r="H117" s="311"/>
      <c r="I117" s="333"/>
      <c r="J117" s="311"/>
      <c r="K117" s="123"/>
      <c r="L117" s="123"/>
    </row>
    <row r="118" spans="2:12" s="178" customFormat="1">
      <c r="B118" s="342"/>
      <c r="C118" s="123"/>
      <c r="D118" s="123"/>
      <c r="E118" s="123"/>
      <c r="F118" s="123"/>
      <c r="G118" s="123"/>
      <c r="H118" s="311"/>
      <c r="I118" s="333"/>
      <c r="J118" s="311"/>
      <c r="K118" s="123"/>
      <c r="L118" s="123"/>
    </row>
    <row r="119" spans="2:12" s="178" customFormat="1">
      <c r="B119" s="342"/>
      <c r="C119" s="123"/>
      <c r="D119" s="123"/>
      <c r="E119" s="123"/>
      <c r="F119" s="123"/>
      <c r="G119" s="123"/>
      <c r="H119" s="311"/>
      <c r="I119" s="333"/>
      <c r="J119" s="311"/>
      <c r="K119" s="123"/>
      <c r="L119" s="123"/>
    </row>
    <row r="120" spans="2:12" s="178" customFormat="1">
      <c r="B120" s="342"/>
      <c r="C120" s="123"/>
      <c r="D120" s="123"/>
      <c r="E120" s="123"/>
      <c r="F120" s="123"/>
      <c r="G120" s="123"/>
      <c r="H120" s="311"/>
      <c r="I120" s="333"/>
      <c r="J120" s="311"/>
      <c r="K120" s="123"/>
      <c r="L120" s="123"/>
    </row>
    <row r="121" spans="2:12" s="178" customFormat="1">
      <c r="B121" s="342"/>
      <c r="C121" s="123"/>
      <c r="D121" s="123"/>
      <c r="E121" s="123"/>
      <c r="F121" s="123"/>
      <c r="G121" s="123"/>
      <c r="H121" s="311"/>
      <c r="I121" s="333"/>
      <c r="J121" s="311"/>
      <c r="K121" s="123"/>
      <c r="L121" s="123"/>
    </row>
    <row r="122" spans="2:12" s="178" customFormat="1">
      <c r="B122" s="342"/>
      <c r="C122" s="123"/>
      <c r="D122" s="123"/>
      <c r="E122" s="123"/>
      <c r="F122" s="123"/>
      <c r="G122" s="123"/>
      <c r="H122" s="311"/>
      <c r="I122" s="333"/>
      <c r="J122" s="311"/>
      <c r="K122" s="123"/>
      <c r="L122" s="123"/>
    </row>
    <row r="123" spans="2:12" s="178" customFormat="1">
      <c r="B123" s="342"/>
      <c r="C123" s="123"/>
      <c r="D123" s="123"/>
      <c r="E123" s="123"/>
      <c r="F123" s="123"/>
      <c r="G123" s="123"/>
      <c r="H123" s="311"/>
      <c r="I123" s="333"/>
      <c r="J123" s="311"/>
      <c r="K123" s="123"/>
      <c r="L123" s="123"/>
    </row>
    <row r="124" spans="2:12" s="178" customFormat="1">
      <c r="B124" s="342"/>
      <c r="C124" s="123"/>
      <c r="D124" s="123"/>
      <c r="E124" s="123"/>
      <c r="F124" s="123"/>
      <c r="G124" s="123"/>
      <c r="H124" s="311"/>
      <c r="I124" s="333"/>
      <c r="J124" s="311"/>
      <c r="K124" s="123"/>
      <c r="L124" s="123"/>
    </row>
    <row r="125" spans="2:12" s="178" customFormat="1">
      <c r="B125" s="342"/>
      <c r="C125" s="123"/>
      <c r="D125" s="123"/>
      <c r="E125" s="123"/>
      <c r="F125" s="123"/>
      <c r="G125" s="123"/>
      <c r="H125" s="311"/>
      <c r="I125" s="333"/>
      <c r="J125" s="311"/>
      <c r="K125" s="123"/>
      <c r="L125" s="123"/>
    </row>
    <row r="126" spans="2:12" s="178" customFormat="1">
      <c r="B126" s="342"/>
      <c r="C126" s="123"/>
      <c r="D126" s="123"/>
      <c r="E126" s="123"/>
      <c r="F126" s="123"/>
      <c r="G126" s="123"/>
      <c r="H126" s="311"/>
      <c r="I126" s="333"/>
      <c r="J126" s="311"/>
      <c r="K126" s="123"/>
      <c r="L126" s="123"/>
    </row>
    <row r="127" spans="2:12" s="178" customFormat="1">
      <c r="B127" s="342"/>
      <c r="C127" s="123"/>
      <c r="D127" s="123"/>
      <c r="E127" s="123"/>
      <c r="F127" s="123"/>
      <c r="G127" s="123"/>
      <c r="H127" s="311"/>
      <c r="I127" s="333"/>
      <c r="J127" s="311"/>
      <c r="K127" s="123"/>
      <c r="L127" s="123"/>
    </row>
    <row r="128" spans="2:12" s="178" customFormat="1">
      <c r="B128" s="342"/>
      <c r="C128" s="123"/>
      <c r="D128" s="123"/>
      <c r="E128" s="123"/>
      <c r="F128" s="123"/>
      <c r="G128" s="123"/>
      <c r="H128" s="311"/>
      <c r="I128" s="333"/>
      <c r="J128" s="311"/>
      <c r="K128" s="123"/>
      <c r="L128" s="123"/>
    </row>
    <row r="129" spans="2:12" s="178" customFormat="1">
      <c r="B129" s="342"/>
      <c r="C129" s="123"/>
      <c r="D129" s="123"/>
      <c r="E129" s="123"/>
      <c r="F129" s="123"/>
      <c r="G129" s="123"/>
      <c r="H129" s="311"/>
      <c r="I129" s="333"/>
      <c r="J129" s="311"/>
      <c r="K129" s="123"/>
      <c r="L129" s="123"/>
    </row>
    <row r="130" spans="2:12" s="178" customFormat="1">
      <c r="B130" s="342"/>
      <c r="C130" s="123"/>
      <c r="D130" s="123"/>
      <c r="E130" s="123"/>
      <c r="F130" s="123"/>
      <c r="G130" s="123"/>
      <c r="H130" s="311"/>
      <c r="I130" s="333"/>
      <c r="J130" s="311"/>
      <c r="K130" s="123"/>
      <c r="L130" s="123"/>
    </row>
    <row r="131" spans="2:12" s="178" customFormat="1">
      <c r="B131" s="342"/>
      <c r="C131" s="123"/>
      <c r="D131" s="123"/>
      <c r="E131" s="123"/>
      <c r="F131" s="123"/>
      <c r="G131" s="123"/>
      <c r="H131" s="311"/>
      <c r="I131" s="333"/>
      <c r="J131" s="311"/>
      <c r="K131" s="123"/>
      <c r="L131" s="123"/>
    </row>
    <row r="132" spans="2:12" s="178" customFormat="1">
      <c r="B132" s="342"/>
      <c r="C132" s="123"/>
      <c r="D132" s="123"/>
      <c r="E132" s="123"/>
      <c r="F132" s="123"/>
      <c r="G132" s="123"/>
      <c r="H132" s="311"/>
      <c r="I132" s="333"/>
      <c r="J132" s="311"/>
      <c r="K132" s="123"/>
      <c r="L132" s="123"/>
    </row>
    <row r="133" spans="2:12" s="178" customFormat="1">
      <c r="B133" s="342"/>
      <c r="C133" s="123"/>
      <c r="D133" s="123"/>
      <c r="E133" s="123"/>
      <c r="F133" s="123"/>
      <c r="G133" s="123"/>
      <c r="H133" s="311"/>
      <c r="I133" s="333"/>
      <c r="J133" s="311"/>
      <c r="K133" s="123"/>
      <c r="L133" s="123"/>
    </row>
    <row r="134" spans="2:12" s="178" customFormat="1">
      <c r="B134" s="342"/>
      <c r="C134" s="123"/>
      <c r="D134" s="123"/>
      <c r="E134" s="123"/>
      <c r="F134" s="123"/>
      <c r="G134" s="123"/>
      <c r="H134" s="311"/>
      <c r="I134" s="333"/>
      <c r="J134" s="311"/>
      <c r="K134" s="123"/>
      <c r="L134" s="123"/>
    </row>
    <row r="135" spans="2:12" s="178" customFormat="1">
      <c r="B135" s="342"/>
      <c r="C135" s="123"/>
      <c r="D135" s="123"/>
      <c r="E135" s="123"/>
      <c r="F135" s="123"/>
      <c r="G135" s="123"/>
      <c r="H135" s="311"/>
      <c r="I135" s="333"/>
      <c r="J135" s="311"/>
      <c r="K135" s="123"/>
      <c r="L135" s="123"/>
    </row>
    <row r="136" spans="2:12" s="178" customFormat="1">
      <c r="B136" s="342"/>
      <c r="C136" s="123"/>
      <c r="D136" s="123"/>
      <c r="E136" s="123"/>
      <c r="F136" s="123"/>
      <c r="G136" s="123"/>
      <c r="H136" s="311"/>
      <c r="I136" s="333"/>
      <c r="J136" s="311"/>
      <c r="K136" s="123"/>
      <c r="L136" s="123"/>
    </row>
    <row r="137" spans="2:12" s="178" customFormat="1">
      <c r="B137" s="342"/>
      <c r="C137" s="123"/>
      <c r="D137" s="123"/>
      <c r="E137" s="123"/>
      <c r="F137" s="123"/>
      <c r="G137" s="123"/>
      <c r="H137" s="311"/>
      <c r="I137" s="333"/>
      <c r="J137" s="311"/>
      <c r="K137" s="123"/>
      <c r="L137" s="123"/>
    </row>
    <row r="138" spans="2:12" s="178" customFormat="1">
      <c r="B138" s="342"/>
      <c r="C138" s="123"/>
      <c r="D138" s="123"/>
      <c r="E138" s="123"/>
      <c r="F138" s="123"/>
      <c r="G138" s="123"/>
      <c r="H138" s="311"/>
      <c r="I138" s="333"/>
      <c r="J138" s="311"/>
      <c r="K138" s="123"/>
      <c r="L138" s="123"/>
    </row>
    <row r="139" spans="2:12" s="178" customFormat="1">
      <c r="B139" s="342"/>
      <c r="C139" s="123"/>
      <c r="D139" s="123"/>
      <c r="E139" s="123"/>
      <c r="F139" s="123"/>
      <c r="G139" s="123"/>
      <c r="H139" s="311"/>
      <c r="I139" s="333"/>
      <c r="J139" s="311"/>
      <c r="K139" s="123"/>
      <c r="L139" s="123"/>
    </row>
    <row r="140" spans="2:12" s="178" customFormat="1">
      <c r="B140" s="342"/>
      <c r="C140" s="123"/>
      <c r="D140" s="123"/>
      <c r="E140" s="123"/>
      <c r="F140" s="123"/>
      <c r="G140" s="123"/>
      <c r="H140" s="311"/>
      <c r="I140" s="333"/>
      <c r="J140" s="311"/>
      <c r="K140" s="123"/>
      <c r="L140" s="123"/>
    </row>
    <row r="141" spans="2:12" s="178" customFormat="1">
      <c r="B141" s="342"/>
      <c r="C141" s="123"/>
      <c r="D141" s="123"/>
      <c r="E141" s="123"/>
      <c r="F141" s="123"/>
      <c r="G141" s="123"/>
      <c r="H141" s="311"/>
      <c r="I141" s="333"/>
      <c r="J141" s="311"/>
      <c r="K141" s="123"/>
      <c r="L141" s="123"/>
    </row>
    <row r="142" spans="2:12" s="178" customFormat="1">
      <c r="B142" s="342"/>
      <c r="C142" s="123"/>
      <c r="D142" s="123"/>
      <c r="E142" s="123"/>
      <c r="F142" s="123"/>
      <c r="G142" s="123"/>
      <c r="H142" s="311"/>
      <c r="I142" s="333"/>
      <c r="J142" s="311"/>
      <c r="K142" s="123"/>
      <c r="L142" s="123"/>
    </row>
    <row r="143" spans="2:12" s="178" customFormat="1">
      <c r="B143" s="342"/>
      <c r="C143" s="123"/>
      <c r="D143" s="123"/>
      <c r="E143" s="123"/>
      <c r="F143" s="123"/>
      <c r="G143" s="123"/>
      <c r="H143" s="311"/>
      <c r="I143" s="333"/>
      <c r="J143" s="311"/>
      <c r="K143" s="123"/>
      <c r="L143" s="123"/>
    </row>
    <row r="144" spans="2:12" s="178" customFormat="1">
      <c r="B144" s="342"/>
      <c r="C144" s="123"/>
      <c r="D144" s="123"/>
      <c r="E144" s="123"/>
      <c r="F144" s="123"/>
      <c r="G144" s="123"/>
      <c r="H144" s="311"/>
      <c r="I144" s="333"/>
      <c r="J144" s="311"/>
      <c r="K144" s="123"/>
      <c r="L144" s="123"/>
    </row>
    <row r="145" spans="2:12" s="178" customFormat="1">
      <c r="B145" s="342"/>
      <c r="C145" s="123"/>
      <c r="D145" s="123"/>
      <c r="E145" s="123"/>
      <c r="F145" s="123"/>
      <c r="G145" s="123"/>
      <c r="H145" s="311"/>
      <c r="I145" s="333"/>
      <c r="J145" s="311"/>
      <c r="K145" s="123"/>
      <c r="L145" s="123"/>
    </row>
    <row r="146" spans="2:12" s="178" customFormat="1">
      <c r="B146" s="342"/>
      <c r="C146" s="123"/>
      <c r="D146" s="123"/>
      <c r="E146" s="123"/>
      <c r="F146" s="123"/>
      <c r="G146" s="123"/>
      <c r="H146" s="311"/>
      <c r="I146" s="333"/>
      <c r="J146" s="311"/>
      <c r="K146" s="123"/>
      <c r="L146" s="123"/>
    </row>
    <row r="147" spans="2:12" s="178" customFormat="1">
      <c r="B147" s="342"/>
      <c r="C147" s="123"/>
      <c r="D147" s="123"/>
      <c r="E147" s="123"/>
      <c r="F147" s="123"/>
      <c r="G147" s="123"/>
      <c r="H147" s="311"/>
      <c r="I147" s="333"/>
      <c r="J147" s="311"/>
      <c r="K147" s="123"/>
      <c r="L147" s="123"/>
    </row>
    <row r="148" spans="2:12" s="178" customFormat="1">
      <c r="B148" s="342"/>
      <c r="C148" s="123"/>
      <c r="D148" s="123"/>
      <c r="E148" s="123"/>
      <c r="F148" s="123"/>
      <c r="G148" s="123"/>
      <c r="H148" s="311"/>
      <c r="I148" s="333"/>
      <c r="J148" s="311"/>
      <c r="K148" s="123"/>
      <c r="L148" s="123"/>
    </row>
    <row r="149" spans="2:12" s="178" customFormat="1">
      <c r="B149" s="342"/>
      <c r="C149" s="123"/>
      <c r="D149" s="123"/>
      <c r="E149" s="123"/>
      <c r="F149" s="123"/>
      <c r="G149" s="123"/>
      <c r="H149" s="311"/>
      <c r="I149" s="333"/>
      <c r="J149" s="311"/>
      <c r="K149" s="123"/>
      <c r="L149" s="123"/>
    </row>
    <row r="150" spans="2:12" s="178" customFormat="1">
      <c r="B150" s="342"/>
      <c r="C150" s="123"/>
      <c r="D150" s="123"/>
      <c r="E150" s="123"/>
      <c r="F150" s="123"/>
      <c r="G150" s="123"/>
      <c r="H150" s="311"/>
      <c r="I150" s="333"/>
      <c r="J150" s="311"/>
      <c r="K150" s="123"/>
      <c r="L150" s="123"/>
    </row>
    <row r="151" spans="2:12" s="178" customFormat="1">
      <c r="B151" s="342"/>
      <c r="C151" s="123"/>
      <c r="D151" s="123"/>
      <c r="E151" s="123"/>
      <c r="F151" s="123"/>
      <c r="G151" s="123"/>
      <c r="H151" s="311"/>
      <c r="I151" s="333"/>
      <c r="J151" s="311"/>
      <c r="K151" s="123"/>
      <c r="L151" s="123"/>
    </row>
    <row r="152" spans="2:12" s="178" customFormat="1">
      <c r="B152" s="342"/>
      <c r="C152" s="123"/>
      <c r="D152" s="123"/>
      <c r="E152" s="123"/>
      <c r="F152" s="123"/>
      <c r="G152" s="123"/>
      <c r="H152" s="311"/>
      <c r="I152" s="333"/>
      <c r="J152" s="311"/>
      <c r="K152" s="123"/>
      <c r="L152" s="123"/>
    </row>
    <row r="153" spans="2:12" s="178" customFormat="1">
      <c r="B153" s="342"/>
      <c r="C153" s="123"/>
      <c r="D153" s="123"/>
      <c r="E153" s="123"/>
      <c r="F153" s="123"/>
      <c r="G153" s="123"/>
      <c r="H153" s="311"/>
      <c r="I153" s="333"/>
      <c r="J153" s="311"/>
      <c r="K153" s="123"/>
      <c r="L153" s="123"/>
    </row>
    <row r="154" spans="2:12" s="178" customFormat="1">
      <c r="B154" s="342"/>
      <c r="C154" s="123"/>
      <c r="D154" s="123"/>
      <c r="E154" s="123"/>
      <c r="F154" s="123"/>
      <c r="G154" s="123"/>
      <c r="H154" s="311"/>
      <c r="I154" s="333"/>
      <c r="J154" s="311"/>
      <c r="K154" s="123"/>
      <c r="L154" s="123"/>
    </row>
    <row r="155" spans="2:12" s="178" customFormat="1">
      <c r="B155" s="342"/>
      <c r="C155" s="123"/>
      <c r="D155" s="123"/>
      <c r="E155" s="123"/>
      <c r="F155" s="123"/>
      <c r="G155" s="123"/>
      <c r="H155" s="311"/>
      <c r="I155" s="333"/>
      <c r="J155" s="311"/>
      <c r="K155" s="123"/>
      <c r="L155" s="123"/>
    </row>
    <row r="156" spans="2:12" s="178" customFormat="1">
      <c r="B156" s="342"/>
      <c r="C156" s="123"/>
      <c r="D156" s="123"/>
      <c r="E156" s="123"/>
      <c r="F156" s="123"/>
      <c r="G156" s="123"/>
      <c r="H156" s="311"/>
      <c r="I156" s="333"/>
      <c r="J156" s="311"/>
      <c r="K156" s="123"/>
      <c r="L156" s="123"/>
    </row>
    <row r="157" spans="2:12" s="178" customFormat="1">
      <c r="B157" s="342"/>
      <c r="C157" s="123"/>
      <c r="D157" s="123"/>
      <c r="E157" s="123"/>
      <c r="F157" s="123"/>
      <c r="G157" s="123"/>
      <c r="H157" s="311"/>
      <c r="I157" s="333"/>
      <c r="J157" s="311"/>
      <c r="K157" s="123"/>
      <c r="L157" s="123"/>
    </row>
    <row r="158" spans="2:12" s="178" customFormat="1">
      <c r="B158" s="342"/>
      <c r="C158" s="123"/>
      <c r="D158" s="123"/>
      <c r="E158" s="123"/>
      <c r="F158" s="123"/>
      <c r="G158" s="123"/>
      <c r="H158" s="311"/>
      <c r="I158" s="333"/>
      <c r="J158" s="311"/>
      <c r="K158" s="123"/>
      <c r="L158" s="123"/>
    </row>
    <row r="159" spans="2:12" s="178" customFormat="1">
      <c r="B159" s="342"/>
      <c r="C159" s="123"/>
      <c r="D159" s="123"/>
      <c r="E159" s="123"/>
      <c r="F159" s="123"/>
      <c r="G159" s="123"/>
      <c r="H159" s="311"/>
      <c r="I159" s="333"/>
      <c r="J159" s="311"/>
      <c r="K159" s="123"/>
      <c r="L159" s="123"/>
    </row>
    <row r="160" spans="2:12" s="178" customFormat="1">
      <c r="B160" s="342"/>
      <c r="C160" s="123"/>
      <c r="D160" s="123"/>
      <c r="E160" s="123"/>
      <c r="F160" s="123"/>
      <c r="G160" s="123"/>
      <c r="H160" s="311"/>
      <c r="I160" s="333"/>
      <c r="J160" s="311"/>
      <c r="K160" s="123"/>
      <c r="L160" s="123"/>
    </row>
    <row r="161" spans="2:12" s="178" customFormat="1">
      <c r="B161" s="342"/>
      <c r="C161" s="123"/>
      <c r="D161" s="123"/>
      <c r="E161" s="123"/>
      <c r="F161" s="123"/>
      <c r="G161" s="123"/>
      <c r="H161" s="311"/>
      <c r="I161" s="333"/>
      <c r="J161" s="311"/>
      <c r="K161" s="123"/>
      <c r="L161" s="123"/>
    </row>
    <row r="162" spans="2:12" s="178" customFormat="1">
      <c r="B162" s="342"/>
      <c r="C162" s="123"/>
      <c r="D162" s="123"/>
      <c r="E162" s="123"/>
      <c r="F162" s="123"/>
      <c r="G162" s="123"/>
      <c r="H162" s="311"/>
      <c r="I162" s="333"/>
      <c r="J162" s="311"/>
      <c r="K162" s="123"/>
      <c r="L162" s="123"/>
    </row>
    <row r="163" spans="2:12" s="178" customFormat="1">
      <c r="B163" s="342"/>
      <c r="C163" s="123"/>
      <c r="D163" s="123"/>
      <c r="E163" s="123"/>
      <c r="F163" s="123"/>
      <c r="G163" s="123"/>
      <c r="H163" s="311"/>
      <c r="I163" s="333"/>
      <c r="J163" s="311"/>
      <c r="K163" s="123"/>
      <c r="L163" s="123"/>
    </row>
    <row r="164" spans="2:12" s="178" customFormat="1">
      <c r="B164" s="342"/>
      <c r="C164" s="123"/>
      <c r="D164" s="123"/>
      <c r="E164" s="123"/>
      <c r="F164" s="123"/>
      <c r="G164" s="123"/>
      <c r="H164" s="311"/>
      <c r="I164" s="333"/>
      <c r="J164" s="311"/>
      <c r="K164" s="123"/>
      <c r="L164" s="123"/>
    </row>
    <row r="165" spans="2:12" s="178" customFormat="1">
      <c r="B165" s="342"/>
      <c r="C165" s="123"/>
      <c r="D165" s="123"/>
      <c r="E165" s="123"/>
      <c r="F165" s="123"/>
      <c r="G165" s="123"/>
      <c r="H165" s="311"/>
      <c r="I165" s="333"/>
      <c r="J165" s="311"/>
      <c r="K165" s="123"/>
      <c r="L165" s="123"/>
    </row>
    <row r="166" spans="2:12" s="178" customFormat="1">
      <c r="B166" s="342"/>
      <c r="C166" s="123"/>
      <c r="D166" s="123"/>
      <c r="E166" s="123"/>
      <c r="F166" s="123"/>
      <c r="G166" s="123"/>
      <c r="H166" s="311"/>
      <c r="I166" s="333"/>
      <c r="J166" s="311"/>
      <c r="K166" s="123"/>
      <c r="L166" s="123"/>
    </row>
    <row r="167" spans="2:12" s="178" customFormat="1">
      <c r="B167" s="342"/>
      <c r="C167" s="123"/>
      <c r="D167" s="123"/>
      <c r="E167" s="123"/>
      <c r="F167" s="123"/>
      <c r="G167" s="123"/>
      <c r="H167" s="311"/>
      <c r="I167" s="333"/>
      <c r="J167" s="311"/>
      <c r="K167" s="123"/>
      <c r="L167" s="123"/>
    </row>
    <row r="168" spans="2:12" s="178" customFormat="1">
      <c r="B168" s="342"/>
      <c r="C168" s="123"/>
      <c r="D168" s="123"/>
      <c r="E168" s="123"/>
      <c r="F168" s="123"/>
      <c r="G168" s="123"/>
      <c r="H168" s="311"/>
      <c r="I168" s="333"/>
      <c r="J168" s="311"/>
      <c r="K168" s="123"/>
      <c r="L168" s="123"/>
    </row>
    <row r="169" spans="2:12" s="178" customFormat="1">
      <c r="B169" s="342"/>
      <c r="C169" s="123"/>
      <c r="D169" s="123"/>
      <c r="E169" s="123"/>
      <c r="F169" s="123"/>
      <c r="G169" s="123"/>
      <c r="H169" s="311"/>
      <c r="I169" s="333"/>
      <c r="J169" s="311"/>
      <c r="K169" s="123"/>
      <c r="L169" s="123"/>
    </row>
    <row r="170" spans="2:12" s="178" customFormat="1">
      <c r="B170" s="342"/>
      <c r="C170" s="123"/>
      <c r="D170" s="123"/>
      <c r="E170" s="123"/>
      <c r="F170" s="123"/>
      <c r="G170" s="123"/>
      <c r="H170" s="311"/>
      <c r="I170" s="333"/>
      <c r="J170" s="311"/>
      <c r="K170" s="123"/>
      <c r="L170" s="123"/>
    </row>
    <row r="171" spans="2:12" s="178" customFormat="1">
      <c r="B171" s="342"/>
      <c r="C171" s="123"/>
      <c r="D171" s="123"/>
      <c r="E171" s="123"/>
      <c r="F171" s="123"/>
      <c r="G171" s="123"/>
      <c r="H171" s="311"/>
      <c r="I171" s="333"/>
      <c r="J171" s="311"/>
      <c r="K171" s="123"/>
      <c r="L171" s="123"/>
    </row>
    <row r="172" spans="2:12" s="178" customFormat="1">
      <c r="B172" s="342"/>
      <c r="C172" s="123"/>
      <c r="D172" s="123"/>
      <c r="E172" s="123"/>
      <c r="F172" s="123"/>
      <c r="G172" s="123"/>
      <c r="H172" s="311"/>
      <c r="I172" s="333"/>
      <c r="J172" s="311"/>
      <c r="K172" s="123"/>
      <c r="L172" s="123"/>
    </row>
    <row r="173" spans="2:12" s="178" customFormat="1">
      <c r="B173" s="342"/>
      <c r="C173" s="123"/>
      <c r="D173" s="123"/>
      <c r="E173" s="123"/>
      <c r="F173" s="123"/>
      <c r="G173" s="123"/>
      <c r="H173" s="311"/>
      <c r="I173" s="333"/>
      <c r="J173" s="311"/>
      <c r="K173" s="123"/>
      <c r="L173" s="123"/>
    </row>
    <row r="174" spans="2:12" s="178" customFormat="1">
      <c r="B174" s="342"/>
      <c r="C174" s="123"/>
      <c r="D174" s="123"/>
      <c r="E174" s="123"/>
      <c r="F174" s="123"/>
      <c r="G174" s="123"/>
      <c r="H174" s="311"/>
      <c r="I174" s="333"/>
      <c r="J174" s="311"/>
      <c r="K174" s="123"/>
      <c r="L174" s="123"/>
    </row>
    <row r="175" spans="2:12" s="178" customFormat="1">
      <c r="B175" s="342"/>
      <c r="C175" s="123"/>
      <c r="D175" s="123"/>
      <c r="E175" s="123"/>
      <c r="F175" s="123"/>
      <c r="G175" s="123"/>
      <c r="H175" s="311"/>
      <c r="I175" s="333"/>
      <c r="J175" s="311"/>
      <c r="K175" s="123"/>
      <c r="L175" s="123"/>
    </row>
    <row r="176" spans="2:12" s="178" customFormat="1">
      <c r="B176" s="342"/>
      <c r="C176" s="123"/>
      <c r="D176" s="123"/>
      <c r="E176" s="123"/>
      <c r="F176" s="123"/>
      <c r="G176" s="123"/>
      <c r="H176" s="311"/>
      <c r="I176" s="333"/>
      <c r="J176" s="311"/>
      <c r="K176" s="123"/>
      <c r="L176" s="123"/>
    </row>
    <row r="177" spans="2:12" s="178" customFormat="1">
      <c r="B177" s="342"/>
      <c r="C177" s="123"/>
      <c r="D177" s="123"/>
      <c r="E177" s="123"/>
      <c r="F177" s="123"/>
      <c r="G177" s="123"/>
      <c r="H177" s="311"/>
      <c r="I177" s="333"/>
      <c r="J177" s="311"/>
      <c r="K177" s="123"/>
      <c r="L177" s="123"/>
    </row>
    <row r="178" spans="2:12" s="178" customFormat="1">
      <c r="B178" s="342"/>
      <c r="C178" s="123"/>
      <c r="D178" s="123"/>
      <c r="E178" s="123"/>
      <c r="F178" s="123"/>
      <c r="G178" s="123"/>
      <c r="H178" s="311"/>
      <c r="I178" s="333"/>
      <c r="J178" s="311"/>
      <c r="K178" s="123"/>
      <c r="L178" s="123"/>
    </row>
    <row r="179" spans="2:12" s="178" customFormat="1">
      <c r="B179" s="342"/>
      <c r="C179" s="123"/>
      <c r="D179" s="123"/>
      <c r="E179" s="123"/>
      <c r="F179" s="123"/>
      <c r="G179" s="123"/>
      <c r="H179" s="311"/>
      <c r="I179" s="333"/>
      <c r="J179" s="311"/>
      <c r="K179" s="123"/>
      <c r="L179" s="123"/>
    </row>
    <row r="180" spans="2:12" s="178" customFormat="1">
      <c r="B180" s="342"/>
      <c r="C180" s="123"/>
      <c r="D180" s="123"/>
      <c r="E180" s="123"/>
      <c r="F180" s="123"/>
      <c r="G180" s="123"/>
      <c r="H180" s="311"/>
      <c r="I180" s="333"/>
      <c r="J180" s="311"/>
      <c r="K180" s="123"/>
      <c r="L180" s="123"/>
    </row>
    <row r="181" spans="2:12" s="178" customFormat="1">
      <c r="B181" s="342"/>
      <c r="C181" s="123"/>
      <c r="D181" s="123"/>
      <c r="E181" s="123"/>
      <c r="F181" s="123"/>
      <c r="G181" s="123"/>
      <c r="H181" s="311"/>
      <c r="I181" s="333"/>
      <c r="J181" s="311"/>
      <c r="K181" s="123"/>
      <c r="L181" s="123"/>
    </row>
    <row r="182" spans="2:12" s="178" customFormat="1">
      <c r="B182" s="342"/>
      <c r="C182" s="123"/>
      <c r="D182" s="123"/>
      <c r="E182" s="123"/>
      <c r="F182" s="123"/>
      <c r="G182" s="123"/>
      <c r="H182" s="311"/>
      <c r="I182" s="333"/>
      <c r="J182" s="311"/>
      <c r="K182" s="123"/>
      <c r="L182" s="123"/>
    </row>
    <row r="183" spans="2:12" s="178" customFormat="1">
      <c r="B183" s="342"/>
      <c r="C183" s="123"/>
      <c r="D183" s="123"/>
      <c r="E183" s="123"/>
      <c r="F183" s="123"/>
      <c r="G183" s="123"/>
      <c r="H183" s="311"/>
      <c r="I183" s="333"/>
      <c r="J183" s="311"/>
      <c r="K183" s="123"/>
      <c r="L183" s="123"/>
    </row>
    <row r="184" spans="2:12" s="178" customFormat="1">
      <c r="B184" s="342"/>
      <c r="C184" s="123"/>
      <c r="D184" s="123"/>
      <c r="E184" s="123"/>
      <c r="F184" s="123"/>
      <c r="G184" s="123"/>
      <c r="H184" s="311"/>
      <c r="I184" s="333"/>
      <c r="J184" s="311"/>
      <c r="K184" s="123"/>
      <c r="L184" s="123"/>
    </row>
    <row r="185" spans="2:12" s="178" customFormat="1">
      <c r="B185" s="342"/>
      <c r="C185" s="123"/>
      <c r="D185" s="123"/>
      <c r="E185" s="123"/>
      <c r="F185" s="123"/>
      <c r="G185" s="123"/>
      <c r="H185" s="311"/>
      <c r="I185" s="333"/>
      <c r="J185" s="311"/>
      <c r="K185" s="123"/>
      <c r="L185" s="123"/>
    </row>
    <row r="186" spans="2:12" s="178" customFormat="1">
      <c r="B186" s="342"/>
      <c r="C186" s="123"/>
      <c r="D186" s="123"/>
      <c r="E186" s="123"/>
      <c r="F186" s="123"/>
      <c r="G186" s="123"/>
      <c r="H186" s="311"/>
      <c r="I186" s="333"/>
      <c r="J186" s="311"/>
      <c r="K186" s="123"/>
      <c r="L186" s="123"/>
    </row>
    <row r="187" spans="2:12" s="178" customFormat="1">
      <c r="B187" s="342"/>
      <c r="C187" s="123"/>
      <c r="D187" s="123"/>
      <c r="E187" s="123"/>
      <c r="F187" s="123"/>
      <c r="G187" s="123"/>
      <c r="H187" s="311"/>
      <c r="I187" s="333"/>
      <c r="J187" s="311"/>
      <c r="K187" s="123"/>
      <c r="L187" s="123"/>
    </row>
    <row r="188" spans="2:12" s="178" customFormat="1">
      <c r="B188" s="342"/>
      <c r="C188" s="123"/>
      <c r="D188" s="123"/>
      <c r="E188" s="123"/>
      <c r="F188" s="123"/>
      <c r="G188" s="123"/>
      <c r="H188" s="311"/>
      <c r="I188" s="333"/>
      <c r="J188" s="311"/>
      <c r="K188" s="123"/>
      <c r="L188" s="123"/>
    </row>
    <row r="189" spans="2:12" s="178" customFormat="1">
      <c r="B189" s="342"/>
      <c r="C189" s="123"/>
      <c r="D189" s="123"/>
      <c r="E189" s="123"/>
      <c r="F189" s="123"/>
      <c r="G189" s="123"/>
      <c r="H189" s="311"/>
      <c r="I189" s="333"/>
      <c r="J189" s="311"/>
      <c r="K189" s="123"/>
      <c r="L189" s="123"/>
    </row>
    <row r="190" spans="2:12" s="178" customFormat="1">
      <c r="B190" s="342"/>
      <c r="C190" s="123"/>
      <c r="D190" s="123"/>
      <c r="E190" s="123"/>
      <c r="F190" s="123"/>
      <c r="G190" s="123"/>
      <c r="H190" s="311"/>
      <c r="I190" s="333"/>
      <c r="J190" s="311"/>
      <c r="K190" s="123"/>
      <c r="L190" s="123"/>
    </row>
    <row r="191" spans="2:12" s="178" customFormat="1">
      <c r="B191" s="342"/>
      <c r="C191" s="123"/>
      <c r="D191" s="123"/>
      <c r="E191" s="123"/>
      <c r="F191" s="123"/>
      <c r="G191" s="123"/>
      <c r="H191" s="311"/>
      <c r="I191" s="333"/>
      <c r="J191" s="311"/>
      <c r="K191" s="123"/>
      <c r="L191" s="123"/>
    </row>
    <row r="192" spans="2:12" s="178" customFormat="1">
      <c r="B192" s="342"/>
      <c r="C192" s="123"/>
      <c r="D192" s="123"/>
      <c r="E192" s="123"/>
      <c r="F192" s="123"/>
      <c r="G192" s="123"/>
      <c r="H192" s="311"/>
      <c r="I192" s="333"/>
      <c r="J192" s="311"/>
      <c r="K192" s="123"/>
      <c r="L192" s="123"/>
    </row>
    <row r="193" spans="2:12" s="178" customFormat="1">
      <c r="B193" s="342"/>
      <c r="C193" s="123"/>
      <c r="D193" s="123"/>
      <c r="E193" s="123"/>
      <c r="F193" s="123"/>
      <c r="G193" s="123"/>
      <c r="H193" s="311"/>
      <c r="I193" s="333"/>
      <c r="J193" s="311"/>
      <c r="K193" s="123"/>
      <c r="L193" s="123"/>
    </row>
    <row r="194" spans="2:12" s="178" customFormat="1">
      <c r="B194" s="342"/>
      <c r="C194" s="123"/>
      <c r="D194" s="123"/>
      <c r="E194" s="123"/>
      <c r="F194" s="123"/>
      <c r="G194" s="123"/>
      <c r="H194" s="311"/>
      <c r="I194" s="333"/>
      <c r="J194" s="311"/>
      <c r="K194" s="123"/>
      <c r="L194" s="123"/>
    </row>
    <row r="195" spans="2:12" s="178" customFormat="1">
      <c r="B195" s="342"/>
      <c r="C195" s="123"/>
      <c r="D195" s="123"/>
      <c r="E195" s="123"/>
      <c r="F195" s="123"/>
      <c r="G195" s="123"/>
      <c r="H195" s="311"/>
      <c r="I195" s="333"/>
      <c r="J195" s="311"/>
      <c r="K195" s="123"/>
      <c r="L195" s="123"/>
    </row>
    <row r="196" spans="2:12" s="178" customFormat="1">
      <c r="B196" s="342"/>
      <c r="C196" s="123"/>
      <c r="D196" s="123"/>
      <c r="E196" s="123"/>
      <c r="F196" s="123"/>
      <c r="G196" s="123"/>
      <c r="H196" s="311"/>
      <c r="I196" s="333"/>
      <c r="J196" s="311"/>
      <c r="K196" s="123"/>
      <c r="L196" s="123"/>
    </row>
    <row r="197" spans="2:12" s="178" customFormat="1">
      <c r="B197" s="342"/>
      <c r="C197" s="123"/>
      <c r="D197" s="123"/>
      <c r="E197" s="123"/>
      <c r="F197" s="123"/>
      <c r="G197" s="123"/>
      <c r="H197" s="311"/>
      <c r="I197" s="333"/>
      <c r="J197" s="311"/>
      <c r="K197" s="123"/>
      <c r="L197" s="123"/>
    </row>
    <row r="198" spans="2:12" s="178" customFormat="1">
      <c r="B198" s="342"/>
      <c r="C198" s="123"/>
      <c r="D198" s="123"/>
      <c r="E198" s="123"/>
      <c r="F198" s="123"/>
      <c r="G198" s="123"/>
      <c r="H198" s="311"/>
      <c r="I198" s="333"/>
      <c r="J198" s="311"/>
      <c r="K198" s="123"/>
      <c r="L198" s="123"/>
    </row>
    <row r="199" spans="2:12" s="178" customFormat="1">
      <c r="B199" s="342"/>
      <c r="C199" s="123"/>
      <c r="D199" s="123"/>
      <c r="E199" s="123"/>
      <c r="F199" s="123"/>
      <c r="G199" s="123"/>
      <c r="H199" s="311"/>
      <c r="I199" s="333"/>
      <c r="J199" s="311"/>
      <c r="K199" s="123"/>
      <c r="L199" s="123"/>
    </row>
    <row r="200" spans="2:12" s="178" customFormat="1">
      <c r="B200" s="342"/>
      <c r="C200" s="123"/>
      <c r="D200" s="123"/>
      <c r="E200" s="123"/>
      <c r="F200" s="123"/>
      <c r="G200" s="123"/>
      <c r="H200" s="311"/>
      <c r="I200" s="333"/>
      <c r="J200" s="311"/>
      <c r="K200" s="123"/>
      <c r="L200" s="123"/>
    </row>
    <row r="201" spans="2:12" s="178" customFormat="1">
      <c r="B201" s="342"/>
      <c r="C201" s="123"/>
      <c r="D201" s="123"/>
      <c r="E201" s="123"/>
      <c r="F201" s="123"/>
      <c r="G201" s="123"/>
      <c r="H201" s="311"/>
      <c r="I201" s="333"/>
      <c r="J201" s="311"/>
      <c r="K201" s="123"/>
      <c r="L201" s="123"/>
    </row>
    <row r="202" spans="2:12" s="178" customFormat="1">
      <c r="B202" s="342"/>
      <c r="C202" s="123"/>
      <c r="D202" s="123"/>
      <c r="E202" s="123"/>
      <c r="F202" s="123"/>
      <c r="G202" s="123"/>
      <c r="H202" s="311"/>
      <c r="I202" s="333"/>
      <c r="J202" s="311"/>
      <c r="K202" s="123"/>
      <c r="L202" s="123"/>
    </row>
    <row r="203" spans="2:12" s="178" customFormat="1">
      <c r="B203" s="342"/>
      <c r="C203" s="123"/>
      <c r="D203" s="123"/>
      <c r="E203" s="123"/>
      <c r="F203" s="123"/>
      <c r="G203" s="123"/>
      <c r="H203" s="311"/>
      <c r="I203" s="333"/>
      <c r="J203" s="311"/>
      <c r="K203" s="123"/>
      <c r="L203" s="123"/>
    </row>
    <row r="204" spans="2:12" s="178" customFormat="1">
      <c r="B204" s="342"/>
      <c r="C204" s="123"/>
      <c r="D204" s="123"/>
      <c r="E204" s="123"/>
      <c r="F204" s="123"/>
      <c r="G204" s="123"/>
      <c r="H204" s="311"/>
      <c r="I204" s="333"/>
      <c r="J204" s="311"/>
      <c r="K204" s="123"/>
      <c r="L204" s="123"/>
    </row>
    <row r="205" spans="2:12" s="178" customFormat="1">
      <c r="B205" s="342"/>
      <c r="C205" s="123"/>
      <c r="D205" s="123"/>
      <c r="E205" s="123"/>
      <c r="F205" s="123"/>
      <c r="G205" s="123"/>
      <c r="H205" s="311"/>
      <c r="I205" s="333"/>
      <c r="J205" s="311"/>
      <c r="K205" s="123"/>
      <c r="L205" s="123"/>
    </row>
    <row r="206" spans="2:12" s="178" customFormat="1">
      <c r="B206" s="342"/>
      <c r="C206" s="123"/>
      <c r="D206" s="123"/>
      <c r="E206" s="123"/>
      <c r="F206" s="123"/>
      <c r="G206" s="123"/>
      <c r="H206" s="311"/>
      <c r="I206" s="333"/>
      <c r="J206" s="311"/>
      <c r="K206" s="123"/>
      <c r="L206" s="123"/>
    </row>
    <row r="207" spans="2:12" s="178" customFormat="1">
      <c r="B207" s="342"/>
      <c r="C207" s="123"/>
      <c r="D207" s="123"/>
      <c r="E207" s="123"/>
      <c r="F207" s="123"/>
      <c r="G207" s="123"/>
      <c r="H207" s="311"/>
      <c r="I207" s="333"/>
      <c r="J207" s="311"/>
      <c r="K207" s="123"/>
      <c r="L207" s="123"/>
    </row>
    <row r="208" spans="2:12" s="178" customFormat="1">
      <c r="B208" s="342"/>
      <c r="C208" s="123"/>
      <c r="D208" s="123"/>
      <c r="E208" s="123"/>
      <c r="F208" s="123"/>
      <c r="G208" s="123"/>
      <c r="H208" s="311"/>
      <c r="I208" s="333"/>
      <c r="J208" s="311"/>
      <c r="K208" s="123"/>
      <c r="L208" s="123"/>
    </row>
    <row r="209" spans="2:12" s="178" customFormat="1">
      <c r="B209" s="342"/>
      <c r="C209" s="123"/>
      <c r="D209" s="123"/>
      <c r="E209" s="123"/>
      <c r="F209" s="123"/>
      <c r="G209" s="123"/>
      <c r="H209" s="311"/>
      <c r="I209" s="333"/>
      <c r="J209" s="311"/>
      <c r="K209" s="123"/>
      <c r="L209" s="123"/>
    </row>
    <row r="210" spans="2:12" s="178" customFormat="1">
      <c r="B210" s="342"/>
      <c r="C210" s="123"/>
      <c r="D210" s="123"/>
      <c r="E210" s="123"/>
      <c r="F210" s="123"/>
      <c r="G210" s="123"/>
      <c r="H210" s="311"/>
      <c r="I210" s="333"/>
      <c r="J210" s="311"/>
      <c r="K210" s="123"/>
      <c r="L210" s="123"/>
    </row>
    <row r="211" spans="2:12" s="178" customFormat="1">
      <c r="B211" s="342"/>
      <c r="C211" s="123"/>
      <c r="D211" s="123"/>
      <c r="E211" s="123"/>
      <c r="F211" s="123"/>
      <c r="G211" s="123"/>
      <c r="H211" s="311"/>
      <c r="I211" s="333"/>
      <c r="J211" s="311"/>
      <c r="K211" s="123"/>
      <c r="L211" s="123"/>
    </row>
    <row r="212" spans="2:12" s="178" customFormat="1">
      <c r="B212" s="342"/>
      <c r="C212" s="123"/>
      <c r="D212" s="123"/>
      <c r="E212" s="123"/>
      <c r="F212" s="123"/>
      <c r="G212" s="123"/>
      <c r="H212" s="311"/>
      <c r="I212" s="333"/>
      <c r="J212" s="311"/>
      <c r="K212" s="123"/>
      <c r="L212" s="123"/>
    </row>
    <row r="213" spans="2:12" s="178" customFormat="1">
      <c r="B213" s="342"/>
      <c r="C213" s="123"/>
      <c r="D213" s="123"/>
      <c r="E213" s="123"/>
      <c r="F213" s="123"/>
      <c r="G213" s="123"/>
      <c r="H213" s="311"/>
      <c r="I213" s="333"/>
      <c r="J213" s="311"/>
      <c r="K213" s="123"/>
      <c r="L213" s="123"/>
    </row>
    <row r="223" spans="2:12" s="178" customFormat="1">
      <c r="B223" s="342"/>
      <c r="C223" s="123"/>
      <c r="D223" s="123"/>
      <c r="E223" s="123"/>
      <c r="F223" s="123"/>
      <c r="G223" s="123"/>
      <c r="H223" s="311"/>
      <c r="I223" s="333"/>
      <c r="J223" s="311"/>
      <c r="K223" s="123"/>
      <c r="L223" s="123"/>
    </row>
    <row r="224" spans="2:12" s="178" customFormat="1">
      <c r="B224" s="342"/>
      <c r="C224" s="123"/>
      <c r="D224" s="123"/>
      <c r="E224" s="123"/>
      <c r="F224" s="123"/>
      <c r="G224" s="123"/>
      <c r="H224" s="311"/>
      <c r="I224" s="333"/>
      <c r="J224" s="311"/>
      <c r="K224" s="123"/>
      <c r="L224" s="123"/>
    </row>
    <row r="225" spans="2:12" s="178" customFormat="1">
      <c r="B225" s="342"/>
      <c r="C225" s="123"/>
      <c r="D225" s="123"/>
      <c r="E225" s="123"/>
      <c r="F225" s="123"/>
      <c r="G225" s="123"/>
      <c r="H225" s="311"/>
      <c r="I225" s="333"/>
      <c r="J225" s="311"/>
      <c r="K225" s="123"/>
      <c r="L225" s="123"/>
    </row>
    <row r="226" spans="2:12" s="178" customFormat="1">
      <c r="B226" s="342"/>
      <c r="C226" s="123"/>
      <c r="D226" s="123"/>
      <c r="E226" s="123"/>
      <c r="F226" s="123"/>
      <c r="G226" s="123"/>
      <c r="H226" s="311"/>
      <c r="I226" s="333"/>
      <c r="J226" s="311"/>
      <c r="K226" s="123"/>
      <c r="L226" s="123"/>
    </row>
    <row r="227" spans="2:12" s="178" customFormat="1">
      <c r="B227" s="342"/>
      <c r="C227" s="123"/>
      <c r="D227" s="123"/>
      <c r="E227" s="123"/>
      <c r="F227" s="123"/>
      <c r="G227" s="123"/>
      <c r="H227" s="311"/>
      <c r="I227" s="333"/>
      <c r="J227" s="311"/>
      <c r="K227" s="123"/>
      <c r="L227" s="123"/>
    </row>
    <row r="228" spans="2:12" s="178" customFormat="1">
      <c r="B228" s="342"/>
      <c r="C228" s="123"/>
      <c r="D228" s="123"/>
      <c r="E228" s="123"/>
      <c r="F228" s="123"/>
      <c r="G228" s="123"/>
      <c r="H228" s="311"/>
      <c r="I228" s="333"/>
      <c r="J228" s="311"/>
      <c r="K228" s="123"/>
      <c r="L228" s="123"/>
    </row>
    <row r="229" spans="2:12" s="178" customFormat="1">
      <c r="B229" s="342"/>
      <c r="C229" s="123"/>
      <c r="D229" s="123"/>
      <c r="E229" s="123"/>
      <c r="F229" s="123"/>
      <c r="G229" s="123"/>
      <c r="H229" s="311"/>
      <c r="I229" s="333"/>
      <c r="J229" s="311"/>
      <c r="K229" s="123"/>
      <c r="L229" s="123"/>
    </row>
    <row r="230" spans="2:12" s="178" customFormat="1">
      <c r="B230" s="342"/>
      <c r="C230" s="123"/>
      <c r="D230" s="123"/>
      <c r="E230" s="123"/>
      <c r="F230" s="123"/>
      <c r="G230" s="123"/>
      <c r="H230" s="311"/>
      <c r="I230" s="333"/>
      <c r="J230" s="311"/>
      <c r="K230" s="123"/>
      <c r="L230" s="123"/>
    </row>
    <row r="231" spans="2:12" s="178" customFormat="1">
      <c r="B231" s="342"/>
      <c r="C231" s="123"/>
      <c r="D231" s="123"/>
      <c r="E231" s="123"/>
      <c r="F231" s="123"/>
      <c r="G231" s="123"/>
      <c r="H231" s="311"/>
      <c r="I231" s="333"/>
      <c r="J231" s="311"/>
      <c r="K231" s="123"/>
      <c r="L231" s="123"/>
    </row>
    <row r="232" spans="2:12" s="178" customFormat="1">
      <c r="B232" s="342"/>
      <c r="C232" s="123"/>
      <c r="D232" s="123"/>
      <c r="E232" s="123"/>
      <c r="F232" s="123"/>
      <c r="G232" s="123"/>
      <c r="H232" s="311"/>
      <c r="I232" s="333"/>
      <c r="J232" s="311"/>
      <c r="K232" s="123"/>
      <c r="L232" s="123"/>
    </row>
    <row r="233" spans="2:12" s="178" customFormat="1">
      <c r="B233" s="342"/>
      <c r="C233" s="123"/>
      <c r="D233" s="123"/>
      <c r="E233" s="123"/>
      <c r="F233" s="123"/>
      <c r="G233" s="123"/>
      <c r="H233" s="311"/>
      <c r="I233" s="333"/>
      <c r="J233" s="311"/>
      <c r="K233" s="123"/>
      <c r="L233" s="123"/>
    </row>
    <row r="234" spans="2:12" s="178" customFormat="1">
      <c r="B234" s="342"/>
      <c r="C234" s="123"/>
      <c r="D234" s="123"/>
      <c r="E234" s="123"/>
      <c r="F234" s="123"/>
      <c r="G234" s="123"/>
      <c r="H234" s="311"/>
      <c r="I234" s="333"/>
      <c r="J234" s="311"/>
      <c r="K234" s="123"/>
      <c r="L234" s="123"/>
    </row>
    <row r="235" spans="2:12" s="178" customFormat="1">
      <c r="B235" s="342"/>
      <c r="C235" s="123"/>
      <c r="D235" s="123"/>
      <c r="E235" s="123"/>
      <c r="F235" s="123"/>
      <c r="G235" s="123"/>
      <c r="H235" s="311"/>
      <c r="I235" s="333"/>
      <c r="J235" s="311"/>
      <c r="K235" s="123"/>
      <c r="L235" s="123"/>
    </row>
    <row r="236" spans="2:12" s="178" customFormat="1">
      <c r="B236" s="342"/>
      <c r="C236" s="123"/>
      <c r="D236" s="123"/>
      <c r="E236" s="123"/>
      <c r="F236" s="123"/>
      <c r="G236" s="123"/>
      <c r="H236" s="311"/>
      <c r="I236" s="333"/>
      <c r="J236" s="311"/>
      <c r="K236" s="123"/>
      <c r="L236" s="123"/>
    </row>
    <row r="237" spans="2:12" s="178" customFormat="1">
      <c r="B237" s="342"/>
      <c r="C237" s="123"/>
      <c r="D237" s="123"/>
      <c r="E237" s="123"/>
      <c r="F237" s="123"/>
      <c r="G237" s="123"/>
      <c r="H237" s="311"/>
      <c r="I237" s="333"/>
      <c r="J237" s="311"/>
      <c r="K237" s="123"/>
      <c r="L237" s="123"/>
    </row>
    <row r="238" spans="2:12" s="178" customFormat="1">
      <c r="B238" s="342"/>
      <c r="C238" s="123"/>
      <c r="D238" s="123"/>
      <c r="E238" s="123"/>
      <c r="F238" s="123"/>
      <c r="G238" s="123"/>
      <c r="H238" s="311"/>
      <c r="I238" s="333"/>
      <c r="J238" s="311"/>
      <c r="K238" s="123"/>
      <c r="L238" s="123"/>
    </row>
    <row r="239" spans="2:12" s="178" customFormat="1">
      <c r="B239" s="342"/>
      <c r="C239" s="123"/>
      <c r="D239" s="123"/>
      <c r="E239" s="123"/>
      <c r="F239" s="123"/>
      <c r="G239" s="123"/>
      <c r="H239" s="311"/>
      <c r="I239" s="333"/>
      <c r="J239" s="311"/>
      <c r="K239" s="123"/>
      <c r="L239" s="123"/>
    </row>
    <row r="240" spans="2:12" s="178" customFormat="1">
      <c r="B240" s="342"/>
      <c r="C240" s="123"/>
      <c r="D240" s="123"/>
      <c r="E240" s="123"/>
      <c r="F240" s="123"/>
      <c r="G240" s="123"/>
      <c r="H240" s="311"/>
      <c r="I240" s="333"/>
      <c r="J240" s="311"/>
      <c r="K240" s="123"/>
      <c r="L240" s="123"/>
    </row>
    <row r="241" spans="2:12" s="178" customFormat="1">
      <c r="B241" s="342"/>
      <c r="C241" s="123"/>
      <c r="D241" s="123"/>
      <c r="E241" s="123"/>
      <c r="F241" s="123"/>
      <c r="G241" s="123"/>
      <c r="H241" s="311"/>
      <c r="I241" s="333"/>
      <c r="J241" s="311"/>
      <c r="K241" s="123"/>
      <c r="L241" s="123"/>
    </row>
    <row r="242" spans="2:12" s="178" customFormat="1">
      <c r="B242" s="342"/>
      <c r="C242" s="123"/>
      <c r="D242" s="123"/>
      <c r="E242" s="123"/>
      <c r="F242" s="123"/>
      <c r="G242" s="123"/>
      <c r="H242" s="311"/>
      <c r="I242" s="333"/>
      <c r="J242" s="311"/>
      <c r="K242" s="123"/>
      <c r="L242" s="123"/>
    </row>
    <row r="243" spans="2:12" s="178" customFormat="1">
      <c r="B243" s="342"/>
      <c r="C243" s="123"/>
      <c r="D243" s="123"/>
      <c r="E243" s="123"/>
      <c r="F243" s="123"/>
      <c r="G243" s="123"/>
      <c r="H243" s="311"/>
      <c r="I243" s="333"/>
      <c r="J243" s="311"/>
      <c r="K243" s="123"/>
      <c r="L243" s="123"/>
    </row>
    <row r="244" spans="2:12" s="178" customFormat="1">
      <c r="B244" s="342"/>
      <c r="C244" s="123"/>
      <c r="D244" s="123"/>
      <c r="E244" s="123"/>
      <c r="F244" s="123"/>
      <c r="G244" s="123"/>
      <c r="H244" s="311"/>
      <c r="I244" s="333"/>
      <c r="J244" s="311"/>
      <c r="K244" s="123"/>
      <c r="L244" s="123"/>
    </row>
    <row r="245" spans="2:12" s="178" customFormat="1">
      <c r="B245" s="342"/>
      <c r="C245" s="123"/>
      <c r="D245" s="123"/>
      <c r="E245" s="123"/>
      <c r="F245" s="123"/>
      <c r="G245" s="123"/>
      <c r="H245" s="311"/>
      <c r="I245" s="333"/>
      <c r="J245" s="311"/>
      <c r="K245" s="123"/>
      <c r="L245" s="123"/>
    </row>
    <row r="246" spans="2:12" s="178" customFormat="1">
      <c r="B246" s="342"/>
      <c r="C246" s="123"/>
      <c r="D246" s="123"/>
      <c r="E246" s="123"/>
      <c r="F246" s="123"/>
      <c r="G246" s="123"/>
      <c r="H246" s="311"/>
      <c r="I246" s="333"/>
      <c r="J246" s="311"/>
      <c r="K246" s="123"/>
      <c r="L246" s="123"/>
    </row>
  </sheetData>
  <sheetProtection algorithmName="SHA-512" hashValue="QmNMT0XxWs4h9efo1EdvNp0gk8v+r+JRsp1mNoQ/eS1yehu7gLaVVlQnlEMOzBNEp294Ob6Hu5HTy+jSTOpkVQ==" saltValue="nfWClUj2hHUPG10mCqvSCw==" spinCount="100000" sheet="1" objects="1" scenarios="1" insertHyperlinks="0" selectLockedCells="1"/>
  <mergeCells count="5">
    <mergeCell ref="D2:G2"/>
    <mergeCell ref="B7:B8"/>
    <mergeCell ref="D7:G8"/>
    <mergeCell ref="F25:G25"/>
    <mergeCell ref="F17:G17"/>
  </mergeCells>
  <dataValidations count="7">
    <dataValidation operator="greaterThanOrEqual" allowBlank="1" showErrorMessage="1" promptTitle=" Enter" prompt="Use date format" sqref="D3:D5" xr:uid="{00000000-0002-0000-0600-000000000000}"/>
    <dataValidation allowBlank="1" showErrorMessage="1" promptTitle=" Enter" prompt="Litigants' names" sqref="C2:G2" xr:uid="{00000000-0002-0000-0600-000001000000}"/>
    <dataValidation allowBlank="1" showErrorMessage="1" promptTitle=" Enter" prompt="Use drop-down list" sqref="D17" xr:uid="{00000000-0002-0000-0600-000002000000}"/>
    <dataValidation allowBlank="1" showErrorMessage="1" promptTitle=" Enter" prompt="Asset description" sqref="E12:E17 E20:E24" xr:uid="{00000000-0002-0000-0600-000003000000}"/>
    <dataValidation operator="greaterThan" allowBlank="1" showInputMessage="1" showErrorMessage="1" sqref="D6" xr:uid="{00000000-0002-0000-0600-000004000000}"/>
    <dataValidation type="date" operator="greaterThanOrEqual" allowBlank="1" showErrorMessage="1" promptTitle=" Enter" prompt="Use date format" sqref="F12:F16 F20:F24" xr:uid="{00000000-0002-0000-0600-000005000000}">
      <formula1>1</formula1>
    </dataValidation>
    <dataValidation operator="greaterThanOrEqual" allowBlank="1" showErrorMessage="1" promptTitle=" Enter" prompt="Positive amount" sqref="G12:G16 G20:G24" xr:uid="{00000000-0002-0000-0600-000006000000}"/>
  </dataValidations>
  <pageMargins left="0.25" right="0.25" top="0" bottom="0.25" header="0" footer="0"/>
  <pageSetup scale="49" fitToHeight="100" orientation="landscape" cellComments="atEnd" verticalDpi="1200" r:id="rId1"/>
  <headerFooter>
    <oddFooter>&amp;L&amp;"Calibri,Regular"&amp;12&amp;K000000&amp;KFFFFFF.&amp;K000000              Page &amp;P of &amp;N&amp;C&amp;"Calibri,Regular"&amp;12&amp;K000000&amp;BeQuit v36  &amp;B© 2019  Diana M. Tennis&amp;R&amp;"Calibri,Regular"&amp;12&amp;K000000&amp;B&amp;D&amp;B  &amp;T        &amp;KFFFFFF.</oddFooter>
  </headerFooter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Label 1">
              <controlPr defaultSize="0" print="0" autoFill="0" autoLine="0" autoPict="0" macro="[0]!TableLockToggle">
                <anchor>
                  <from>
                    <xdr:col>1</xdr:col>
                    <xdr:colOff>504825</xdr:colOff>
                    <xdr:row>5</xdr:row>
                    <xdr:rowOff>485775</xdr:rowOff>
                  </from>
                  <to>
                    <xdr:col>1</xdr:col>
                    <xdr:colOff>1171575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MoveLabel">
              <controlPr defaultSize="0" print="0" autoFill="0" autoLine="0" autoPict="0" macro="[0]!RowMove">
                <anchor>
                  <from>
                    <xdr:col>4</xdr:col>
                    <xdr:colOff>0</xdr:colOff>
                    <xdr:row>5</xdr:row>
                    <xdr:rowOff>466725</xdr:rowOff>
                  </from>
                  <to>
                    <xdr:col>4</xdr:col>
                    <xdr:colOff>647700</xdr:colOff>
                    <xdr:row>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PrintLabel">
              <controlPr defaultSize="0" print="0" autoFill="0" autoLine="0" autoPict="0" macro="'PrintCompressed(3)'">
                <anchor>
                  <from>
                    <xdr:col>3</xdr:col>
                    <xdr:colOff>457200</xdr:colOff>
                    <xdr:row>5</xdr:row>
                    <xdr:rowOff>485775</xdr:rowOff>
                  </from>
                  <to>
                    <xdr:col>3</xdr:col>
                    <xdr:colOff>1114425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RoleLabel">
              <controlPr defaultSize="0" print="0" autoFill="0" autoLine="0" autoPict="0" macro="[0]!RoleHyperlink">
                <anchor>
                  <from>
                    <xdr:col>1</xdr:col>
                    <xdr:colOff>1647825</xdr:colOff>
                    <xdr:row>5</xdr:row>
                    <xdr:rowOff>485775</xdr:rowOff>
                  </from>
                  <to>
                    <xdr:col>2</xdr:col>
                    <xdr:colOff>9525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9" name="Label 14">
              <controlPr defaultSize="0" print="0" autoFill="0" autoLine="0" autoPict="0" macro="[0]!Review">
                <anchor>
                  <from>
                    <xdr:col>5</xdr:col>
                    <xdr:colOff>228600</xdr:colOff>
                    <xdr:row>5</xdr:row>
                    <xdr:rowOff>466725</xdr:rowOff>
                  </from>
                  <to>
                    <xdr:col>5</xdr:col>
                    <xdr:colOff>885825</xdr:colOff>
                    <xdr:row>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0" name="MergeLabel">
              <controlPr defaultSize="0" print="0" autoFill="0" autoLine="0" autoPict="0" macro="[0]!CombineRows">
                <anchor>
                  <from>
                    <xdr:col>4</xdr:col>
                    <xdr:colOff>1190625</xdr:colOff>
                    <xdr:row>5</xdr:row>
                    <xdr:rowOff>466725</xdr:rowOff>
                  </from>
                  <to>
                    <xdr:col>4</xdr:col>
                    <xdr:colOff>1981200</xdr:colOff>
                    <xdr:row>5</xdr:row>
                    <xdr:rowOff>714375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Error:" error="This value is not a valid asset category.  Valid values are available from the pull down menu._x000a_" promptTitle=" Enter" prompt="Use drop-down list" xr:uid="{00000000-0002-0000-0600-000007000000}">
          <x14:formula1>
            <xm:f>Internals!$K$3:$K$12</xm:f>
          </x14:formula1>
          <xm:sqref>D20:D24</xm:sqref>
        </x14:dataValidation>
        <x14:dataValidation type="list" allowBlank="1" showInputMessage="1" showErrorMessage="1" xr:uid="{00000000-0002-0000-0600-000008000000}">
          <x14:formula1>
            <xm:f>Internals!$K$3:$K$12</xm:f>
          </x14:formula1>
          <xm:sqref>D12:D16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7">
    <pageSetUpPr fitToPage="1"/>
  </sheetPr>
  <dimension ref="A1:AH267"/>
  <sheetViews>
    <sheetView showGridLines="0" showRowColHeaders="0" zoomScale="90" zoomScaleNormal="90" workbookViewId="0">
      <pane ySplit="9" topLeftCell="A10" activePane="bottomLeft" state="frozenSplit"/>
      <selection pane="bottomLeft"/>
    </sheetView>
  </sheetViews>
  <sheetFormatPr defaultColWidth="0" defaultRowHeight="21" outlineLevelRow="1"/>
  <cols>
    <col min="1" max="1" width="3.6328125" style="178" customWidth="1"/>
    <col min="2" max="2" width="22.6328125" style="342" customWidth="1"/>
    <col min="3" max="3" width="0.90625" style="123" customWidth="1"/>
    <col min="4" max="4" width="15.6328125" style="123" customWidth="1"/>
    <col min="5" max="5" width="22.6328125" style="123" customWidth="1"/>
    <col min="6" max="6" width="0.90625" style="123" customWidth="1"/>
    <col min="7" max="8" width="13.08984375" style="127" customWidth="1"/>
    <col min="9" max="9" width="0.90625" style="123" customWidth="1"/>
    <col min="10" max="13" width="13.08984375" style="127" customWidth="1"/>
    <col min="14" max="14" width="0.90625" style="123" customWidth="1"/>
    <col min="15" max="18" width="13.08984375" style="127" customWidth="1"/>
    <col min="19" max="19" width="2.6328125" style="311" customWidth="1"/>
    <col min="20" max="22" width="5.6328125" style="311" customWidth="1"/>
    <col min="23" max="23" width="240.6328125" style="123" customWidth="1"/>
    <col min="24" max="34" width="0" style="123" hidden="1" customWidth="1"/>
    <col min="35" max="16384" width="10.6328125" style="123" hidden="1"/>
  </cols>
  <sheetData>
    <row r="1" spans="1:24" ht="9.9499999999999993" customHeight="1">
      <c r="A1" s="269"/>
      <c r="D1" s="124"/>
    </row>
    <row r="2" spans="1:24" s="129" customFormat="1" ht="36" customHeight="1">
      <c r="A2" s="128"/>
      <c r="B2" s="374" t="str">
        <f>Literals!B9</f>
        <v>Case Style</v>
      </c>
      <c r="C2" s="15"/>
      <c r="D2" s="574" t="str">
        <f>IF( ISBLANK( 'Case Style'!K10), "", 'Case Style'!K10 )</f>
        <v/>
      </c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312"/>
      <c r="T2" s="312"/>
      <c r="U2" s="312"/>
      <c r="V2" s="312"/>
    </row>
    <row r="3" spans="1:24" ht="26.1" customHeight="1" outlineLevel="1">
      <c r="A3" s="130"/>
      <c r="B3" s="343" t="str">
        <f>Literals!D9</f>
        <v>Case Number</v>
      </c>
      <c r="D3" s="193" t="str">
        <f>IF( ISBLANK( 'Case Style'!K12), "", 'Case Style'!K12 )</f>
        <v/>
      </c>
      <c r="E3" s="132"/>
      <c r="F3" s="123" t="s">
        <v>63</v>
      </c>
      <c r="G3" s="556" t="s">
        <v>63</v>
      </c>
      <c r="H3" s="557"/>
      <c r="J3" s="252" t="s">
        <v>63</v>
      </c>
      <c r="Q3" s="548"/>
      <c r="R3" s="549"/>
    </row>
    <row r="4" spans="1:24" ht="26.1" customHeight="1" outlineLevel="1">
      <c r="A4" s="130"/>
      <c r="B4" s="343" t="str">
        <f>Literals!B10</f>
        <v>Date of Marriage</v>
      </c>
      <c r="D4" s="331" t="str">
        <f>IF( ISBLANK( 'Case Style'!K14), "", 'Case Style'!K14 )</f>
        <v/>
      </c>
      <c r="E4" s="132"/>
      <c r="F4" s="123" t="s">
        <v>63</v>
      </c>
      <c r="G4" s="365" t="s">
        <v>63</v>
      </c>
      <c r="H4" s="309" t="s">
        <v>63</v>
      </c>
      <c r="J4" s="252" t="s">
        <v>63</v>
      </c>
      <c r="Q4" s="548"/>
      <c r="R4" s="549"/>
    </row>
    <row r="5" spans="1:24" ht="26.1" customHeight="1" outlineLevel="1">
      <c r="A5" s="130"/>
      <c r="B5" s="343" t="str">
        <f>Literals!B11</f>
        <v>Date of Filing</v>
      </c>
      <c r="D5" s="331" t="str">
        <f>IF( ISBLANK( 'Case Style'!K16), "", 'Case Style'!K16)</f>
        <v/>
      </c>
      <c r="E5" s="132"/>
      <c r="F5" s="123" t="s">
        <v>63</v>
      </c>
      <c r="G5" s="366" t="s">
        <v>63</v>
      </c>
      <c r="H5" s="310" t="s">
        <v>63</v>
      </c>
      <c r="J5" s="252" t="s">
        <v>63</v>
      </c>
      <c r="Q5" s="136"/>
      <c r="R5" s="237"/>
    </row>
    <row r="6" spans="1:24" ht="69.95" customHeight="1">
      <c r="A6" s="130"/>
      <c r="B6" s="344"/>
      <c r="D6" s="137"/>
      <c r="E6" s="138"/>
      <c r="F6" s="123" t="s">
        <v>63</v>
      </c>
      <c r="G6" s="142" t="s">
        <v>63</v>
      </c>
      <c r="H6" s="238" t="s">
        <v>63</v>
      </c>
      <c r="J6" s="253" t="s">
        <v>63</v>
      </c>
      <c r="Q6" s="142"/>
      <c r="R6" s="238"/>
    </row>
    <row r="7" spans="1:24" s="144" customFormat="1" ht="27.95" customHeight="1">
      <c r="A7" s="143"/>
      <c r="B7" s="576" t="str">
        <f>Internals!B18</f>
        <v>Marital Liabilities</v>
      </c>
      <c r="C7" s="220"/>
      <c r="D7" s="552"/>
      <c r="E7" s="553"/>
      <c r="F7" s="221"/>
      <c r="G7" s="550" t="str">
        <f>Literals!B8</f>
        <v>Court Determined</v>
      </c>
      <c r="H7" s="551"/>
      <c r="I7" s="221"/>
      <c r="J7" s="578" t="str">
        <f>Literals!B7</f>
        <v>Valuations</v>
      </c>
      <c r="K7" s="569"/>
      <c r="L7" s="570"/>
      <c r="M7" s="571"/>
      <c r="N7" s="221"/>
      <c r="O7" s="572" t="str">
        <f>Literals!B19</f>
        <v>Proposed Distributions</v>
      </c>
      <c r="P7" s="569"/>
      <c r="Q7" s="570"/>
      <c r="R7" s="571"/>
    </row>
    <row r="8" spans="1:24" s="146" customFormat="1" ht="27.95" customHeight="1">
      <c r="A8" s="145"/>
      <c r="B8" s="577"/>
      <c r="C8" s="220"/>
      <c r="D8" s="554"/>
      <c r="E8" s="555"/>
      <c r="F8" s="210"/>
      <c r="G8" s="560" t="str">
        <f>Literals!D8</f>
        <v>Distributions</v>
      </c>
      <c r="H8" s="561"/>
      <c r="I8" s="210"/>
      <c r="J8" s="562" t="str">
        <f ca="1">FmtCtrls!D41</f>
        <v>Petitioner</v>
      </c>
      <c r="K8" s="563"/>
      <c r="L8" s="564" t="str">
        <f ca="1">FmtCtrls!D42</f>
        <v>Respondent</v>
      </c>
      <c r="M8" s="565"/>
      <c r="N8" s="210"/>
      <c r="O8" s="566" t="str">
        <f ca="1">FmtCtrls!D41</f>
        <v>Petitioner</v>
      </c>
      <c r="P8" s="567"/>
      <c r="Q8" s="567" t="str">
        <f ca="1">FmtCtrls!D42</f>
        <v>Respondent</v>
      </c>
      <c r="R8" s="573"/>
      <c r="S8" s="313"/>
      <c r="T8" s="313"/>
      <c r="U8" s="313"/>
      <c r="V8" s="313"/>
    </row>
    <row r="9" spans="1:24" ht="2.4500000000000002" customHeight="1">
      <c r="A9" s="130"/>
      <c r="B9" s="345"/>
      <c r="D9" s="147"/>
      <c r="E9" s="124"/>
      <c r="G9" s="148"/>
      <c r="H9" s="148"/>
      <c r="J9" s="237"/>
      <c r="K9" s="148"/>
      <c r="L9" s="237"/>
      <c r="M9" s="148"/>
      <c r="O9" s="148"/>
      <c r="P9" s="148"/>
      <c r="Q9" s="148"/>
      <c r="R9" s="148"/>
    </row>
    <row r="10" spans="1:24" ht="5.0999999999999996" customHeight="1">
      <c r="A10" s="130"/>
      <c r="B10" s="345"/>
      <c r="D10" s="161"/>
      <c r="E10" s="162"/>
      <c r="G10" s="163"/>
      <c r="H10" s="163"/>
      <c r="J10" s="254"/>
      <c r="K10" s="148"/>
      <c r="L10" s="254"/>
      <c r="M10" s="148"/>
      <c r="O10" s="163"/>
      <c r="P10" s="163"/>
      <c r="Q10" s="163"/>
      <c r="R10" s="163"/>
    </row>
    <row r="11" spans="1:24" s="151" customFormat="1" ht="27.95" customHeight="1">
      <c r="A11" s="150">
        <f>Internals!A4</f>
        <v>1</v>
      </c>
      <c r="B11" s="346" t="str">
        <f>Internals!B19</f>
        <v>Mortgage</v>
      </c>
      <c r="D11" s="187" t="str">
        <f>Literals!B38</f>
        <v>Signor</v>
      </c>
      <c r="E11" s="188" t="str">
        <f>Literals!B37</f>
        <v>Institution  +  last 4</v>
      </c>
      <c r="F11" s="153"/>
      <c r="G11" s="251" t="str">
        <f ca="1">FmtCtrls!D41</f>
        <v>Petitioner</v>
      </c>
      <c r="H11" s="231" t="str">
        <f ca="1">FmtCtrls!D42</f>
        <v>Respondent</v>
      </c>
      <c r="I11" s="153"/>
      <c r="J11" s="251" t="str">
        <f>Literals!B6</f>
        <v>Date</v>
      </c>
      <c r="K11" s="219" t="str">
        <f>Literals!B7</f>
        <v>Valuations</v>
      </c>
      <c r="L11" s="219" t="str">
        <f>Literals!B6</f>
        <v>Date</v>
      </c>
      <c r="M11" s="231" t="str">
        <f>Literals!B7</f>
        <v>Valuations</v>
      </c>
      <c r="N11" s="153"/>
      <c r="O11" s="250" t="str">
        <f ca="1">FmtCtrls!D41</f>
        <v>Petitioner</v>
      </c>
      <c r="P11" s="218" t="str">
        <f ca="1">FmtCtrls!D42</f>
        <v>Respondent</v>
      </c>
      <c r="Q11" s="218" t="str">
        <f ca="1">FmtCtrls!D41</f>
        <v>Petitioner</v>
      </c>
      <c r="R11" s="239" t="str">
        <f ca="1">FmtCtrls!D42</f>
        <v>Respondent</v>
      </c>
      <c r="S11" s="314"/>
      <c r="T11" s="314"/>
      <c r="U11" s="314"/>
      <c r="V11" s="314"/>
    </row>
    <row r="12" spans="1:24" s="121" customFormat="1" outlineLevel="1">
      <c r="A12" s="376" t="s">
        <v>123</v>
      </c>
      <c r="B12" s="377">
        <f>ROW()+1-Internals!$D$19</f>
        <v>1</v>
      </c>
      <c r="C12" s="120"/>
      <c r="D12" s="280"/>
      <c r="E12" s="368"/>
      <c r="F12" s="120"/>
      <c r="G12" s="474"/>
      <c r="H12" s="475"/>
      <c r="I12" s="154"/>
      <c r="J12" s="476"/>
      <c r="K12" s="477"/>
      <c r="L12" s="421"/>
      <c r="M12" s="475"/>
      <c r="N12" s="154"/>
      <c r="O12" s="474"/>
      <c r="P12" s="479"/>
      <c r="Q12" s="479"/>
      <c r="R12" s="475"/>
      <c r="S12" s="315"/>
      <c r="T12" s="315"/>
      <c r="U12" s="315"/>
      <c r="V12" s="315"/>
      <c r="X12" s="122"/>
    </row>
    <row r="13" spans="1:24" s="121" customFormat="1" outlineLevel="1">
      <c r="A13" s="376" t="s">
        <v>123</v>
      </c>
      <c r="B13" s="377">
        <f>ROW()+1-Internals!$D$19</f>
        <v>2</v>
      </c>
      <c r="C13" s="120"/>
      <c r="D13" s="279"/>
      <c r="E13" s="369"/>
      <c r="F13" s="120"/>
      <c r="G13" s="480"/>
      <c r="H13" s="481"/>
      <c r="I13" s="154"/>
      <c r="J13" s="482"/>
      <c r="K13" s="483"/>
      <c r="L13" s="422"/>
      <c r="M13" s="481"/>
      <c r="N13" s="154"/>
      <c r="O13" s="480"/>
      <c r="P13" s="485"/>
      <c r="Q13" s="485"/>
      <c r="R13" s="481"/>
      <c r="S13" s="315"/>
      <c r="T13" s="315"/>
      <c r="U13" s="315"/>
      <c r="V13" s="315"/>
      <c r="X13" s="122"/>
    </row>
    <row r="14" spans="1:24" s="156" customFormat="1" ht="24" customHeight="1">
      <c r="A14" s="155"/>
      <c r="B14" s="347"/>
      <c r="D14" s="403"/>
      <c r="E14" s="402" t="str">
        <f>Literals!B17</f>
        <v>Subtotal</v>
      </c>
      <c r="F14" s="262"/>
      <c r="G14" s="439">
        <f>SUM( G12:G13)</f>
        <v>0</v>
      </c>
      <c r="H14" s="440">
        <f>SUM( H12:H13)</f>
        <v>0</v>
      </c>
      <c r="I14" s="262"/>
      <c r="J14" s="457"/>
      <c r="K14" s="442">
        <f>SUM( K12:K13)</f>
        <v>0</v>
      </c>
      <c r="L14" s="458"/>
      <c r="M14" s="444">
        <f>SUM( M12:M13)</f>
        <v>0</v>
      </c>
      <c r="N14" s="262"/>
      <c r="O14" s="439">
        <f>SUM( O12:O13)</f>
        <v>0</v>
      </c>
      <c r="P14" s="445">
        <f>SUM( P12:P13)</f>
        <v>0</v>
      </c>
      <c r="Q14" s="445">
        <f>SUM( Q12:Q13)</f>
        <v>0</v>
      </c>
      <c r="R14" s="440">
        <f>SUM( R12:R13)</f>
        <v>0</v>
      </c>
      <c r="S14" s="318"/>
      <c r="T14" s="318"/>
      <c r="U14" s="318"/>
      <c r="V14" s="318"/>
    </row>
    <row r="15" spans="1:24" ht="5.0999999999999996" hidden="1" customHeight="1">
      <c r="A15" s="130"/>
      <c r="B15" s="347"/>
      <c r="D15" s="192"/>
      <c r="E15" s="193"/>
      <c r="G15" s="189"/>
      <c r="H15" s="189"/>
      <c r="J15" s="255"/>
      <c r="K15" s="189"/>
      <c r="L15" s="255"/>
      <c r="M15" s="189"/>
      <c r="O15" s="189"/>
      <c r="P15" s="189"/>
      <c r="Q15" s="189"/>
      <c r="R15" s="189"/>
    </row>
    <row r="16" spans="1:24" s="158" customFormat="1" ht="20.25" hidden="1">
      <c r="A16" s="157"/>
      <c r="B16" s="348"/>
      <c r="D16" s="194"/>
      <c r="E16" s="273" t="str">
        <f>Literals!B34</f>
        <v>Equalize subtotal</v>
      </c>
      <c r="F16" s="197"/>
      <c r="G16" s="396">
        <f>SUM(H14,-G14)/2</f>
        <v>0</v>
      </c>
      <c r="H16" s="397">
        <f>SUM(G14,-H14)/2</f>
        <v>0</v>
      </c>
      <c r="I16" s="197"/>
      <c r="J16" s="396"/>
      <c r="K16" s="398">
        <f>SUM(M14,-K14)/2</f>
        <v>0</v>
      </c>
      <c r="L16" s="399"/>
      <c r="M16" s="400">
        <f>SUM(K14,-M14)/2</f>
        <v>0</v>
      </c>
      <c r="N16" s="197"/>
      <c r="O16" s="396">
        <f>SUM(P14,-O14)/2</f>
        <v>0</v>
      </c>
      <c r="P16" s="399">
        <f>SUM(O14,-P14)/2</f>
        <v>0</v>
      </c>
      <c r="Q16" s="399">
        <f>SUM(R14,-Q14)/2</f>
        <v>0</v>
      </c>
      <c r="R16" s="397">
        <f>SUM(Q14,-R14)/2</f>
        <v>0</v>
      </c>
      <c r="S16" s="317"/>
      <c r="T16" s="317"/>
      <c r="U16" s="317"/>
      <c r="V16" s="317"/>
    </row>
    <row r="17" spans="1:22" ht="5.0999999999999996" customHeight="1">
      <c r="A17" s="130"/>
      <c r="B17" s="347"/>
      <c r="D17" s="195"/>
      <c r="E17" s="196"/>
      <c r="G17" s="190"/>
      <c r="H17" s="190"/>
      <c r="J17" s="256"/>
      <c r="K17" s="189"/>
      <c r="L17" s="256"/>
      <c r="M17" s="189"/>
      <c r="O17" s="190"/>
      <c r="P17" s="190"/>
      <c r="Q17" s="190"/>
      <c r="R17" s="190"/>
    </row>
    <row r="18" spans="1:22" s="151" customFormat="1" ht="27.95" customHeight="1">
      <c r="A18" s="150">
        <f>Internals!A5</f>
        <v>2</v>
      </c>
      <c r="B18" s="346" t="str">
        <f>Internals!B20</f>
        <v>Credit Cards</v>
      </c>
      <c r="D18" s="187" t="str">
        <f>Literals!B38</f>
        <v>Signor</v>
      </c>
      <c r="E18" s="188" t="str">
        <f>Literals!B37</f>
        <v>Institution  +  last 4</v>
      </c>
      <c r="F18" s="153"/>
      <c r="G18" s="251" t="str">
        <f ca="1">FmtCtrls!D41</f>
        <v>Petitioner</v>
      </c>
      <c r="H18" s="231" t="str">
        <f ca="1">FmtCtrls!D42</f>
        <v>Respondent</v>
      </c>
      <c r="I18" s="153"/>
      <c r="J18" s="251" t="str">
        <f>Literals!B6</f>
        <v>Date</v>
      </c>
      <c r="K18" s="219" t="str">
        <f>Literals!B7</f>
        <v>Valuations</v>
      </c>
      <c r="L18" s="219" t="str">
        <f>Literals!B6</f>
        <v>Date</v>
      </c>
      <c r="M18" s="231" t="str">
        <f>Literals!B7</f>
        <v>Valuations</v>
      </c>
      <c r="N18" s="153"/>
      <c r="O18" s="250" t="str">
        <f ca="1">FmtCtrls!D41</f>
        <v>Petitioner</v>
      </c>
      <c r="P18" s="218" t="str">
        <f ca="1">FmtCtrls!D42</f>
        <v>Respondent</v>
      </c>
      <c r="Q18" s="218" t="str">
        <f ca="1">FmtCtrls!D41</f>
        <v>Petitioner</v>
      </c>
      <c r="R18" s="239" t="str">
        <f ca="1">FmtCtrls!D42</f>
        <v>Respondent</v>
      </c>
      <c r="S18" s="314"/>
      <c r="T18" s="314"/>
      <c r="U18" s="314"/>
      <c r="V18" s="314"/>
    </row>
    <row r="19" spans="1:22" s="121" customFormat="1" outlineLevel="1">
      <c r="A19" s="376" t="s">
        <v>123</v>
      </c>
      <c r="B19" s="377">
        <f>ROW()+1-Internals!$D$20</f>
        <v>1</v>
      </c>
      <c r="C19" s="120"/>
      <c r="D19" s="280"/>
      <c r="E19" s="368"/>
      <c r="F19" s="120"/>
      <c r="G19" s="474"/>
      <c r="H19" s="475"/>
      <c r="I19" s="154"/>
      <c r="J19" s="492"/>
      <c r="K19" s="479"/>
      <c r="L19" s="421"/>
      <c r="M19" s="475"/>
      <c r="N19" s="154"/>
      <c r="O19" s="474"/>
      <c r="P19" s="479"/>
      <c r="Q19" s="479"/>
      <c r="R19" s="475"/>
      <c r="S19" s="315"/>
      <c r="T19" s="315"/>
      <c r="U19" s="315"/>
      <c r="V19" s="315"/>
    </row>
    <row r="20" spans="1:22" s="121" customFormat="1" outlineLevel="1">
      <c r="A20" s="376" t="s">
        <v>123</v>
      </c>
      <c r="B20" s="377">
        <f>ROW()+1-Internals!$D$20</f>
        <v>2</v>
      </c>
      <c r="C20" s="120"/>
      <c r="D20" s="279"/>
      <c r="E20" s="369"/>
      <c r="F20" s="120"/>
      <c r="G20" s="480"/>
      <c r="H20" s="481"/>
      <c r="I20" s="154"/>
      <c r="J20" s="493"/>
      <c r="K20" s="485"/>
      <c r="L20" s="422"/>
      <c r="M20" s="481"/>
      <c r="N20" s="154"/>
      <c r="O20" s="480"/>
      <c r="P20" s="485"/>
      <c r="Q20" s="485"/>
      <c r="R20" s="481"/>
      <c r="S20" s="315"/>
      <c r="T20" s="315"/>
      <c r="U20" s="315"/>
      <c r="V20" s="315"/>
    </row>
    <row r="21" spans="1:22" s="156" customFormat="1" ht="24" customHeight="1">
      <c r="A21" s="155"/>
      <c r="B21" s="347"/>
      <c r="D21" s="403"/>
      <c r="E21" s="402" t="str">
        <f>Literals!B17</f>
        <v>Subtotal</v>
      </c>
      <c r="F21" s="262"/>
      <c r="G21" s="439">
        <f>SUM( G19:G20)</f>
        <v>0</v>
      </c>
      <c r="H21" s="440">
        <f>SUM( H19:H20)</f>
        <v>0</v>
      </c>
      <c r="I21" s="262"/>
      <c r="J21" s="457"/>
      <c r="K21" s="442">
        <f>SUM( K19:K20)</f>
        <v>0</v>
      </c>
      <c r="L21" s="458"/>
      <c r="M21" s="444">
        <f>SUM( M19:M20)</f>
        <v>0</v>
      </c>
      <c r="N21" s="262"/>
      <c r="O21" s="439">
        <f>SUM( O19:O20)</f>
        <v>0</v>
      </c>
      <c r="P21" s="445">
        <f>SUM( P19:P20)</f>
        <v>0</v>
      </c>
      <c r="Q21" s="445">
        <f>SUM( Q19:Q20)</f>
        <v>0</v>
      </c>
      <c r="R21" s="440">
        <f>SUM( R19:R20)</f>
        <v>0</v>
      </c>
      <c r="S21" s="318"/>
      <c r="T21" s="318"/>
      <c r="U21" s="318"/>
      <c r="V21" s="318"/>
    </row>
    <row r="22" spans="1:22" ht="5.0999999999999996" hidden="1" customHeight="1">
      <c r="A22" s="130"/>
      <c r="B22" s="347"/>
      <c r="D22" s="192"/>
      <c r="E22" s="193"/>
      <c r="G22" s="189"/>
      <c r="H22" s="189"/>
      <c r="J22" s="255"/>
      <c r="K22" s="189"/>
      <c r="L22" s="255"/>
      <c r="M22" s="189"/>
      <c r="O22" s="189"/>
      <c r="P22" s="189"/>
      <c r="Q22" s="189"/>
      <c r="R22" s="189"/>
    </row>
    <row r="23" spans="1:22" s="158" customFormat="1" ht="20.25" hidden="1">
      <c r="A23" s="157"/>
      <c r="B23" s="349"/>
      <c r="D23" s="194"/>
      <c r="E23" s="273" t="str">
        <f>Literals!B34</f>
        <v>Equalize subtotal</v>
      </c>
      <c r="F23" s="197"/>
      <c r="G23" s="396">
        <f>SUM(H21,-G21)/2</f>
        <v>0</v>
      </c>
      <c r="H23" s="397">
        <f>SUM(G21,-H21)/2</f>
        <v>0</v>
      </c>
      <c r="I23" s="197"/>
      <c r="J23" s="396"/>
      <c r="K23" s="398">
        <f>SUM(M21,-K21)/2</f>
        <v>0</v>
      </c>
      <c r="L23" s="399"/>
      <c r="M23" s="400">
        <f>SUM(K21,-M21)/2</f>
        <v>0</v>
      </c>
      <c r="N23" s="197"/>
      <c r="O23" s="396">
        <f>SUM(P21,-O21)/2</f>
        <v>0</v>
      </c>
      <c r="P23" s="399">
        <f>SUM(O21,-P21)/2</f>
        <v>0</v>
      </c>
      <c r="Q23" s="399">
        <f>SUM(R21,-Q21)/2</f>
        <v>0</v>
      </c>
      <c r="R23" s="397">
        <f>SUM(Q21,-R21)/2</f>
        <v>0</v>
      </c>
      <c r="S23" s="317"/>
      <c r="T23" s="317"/>
      <c r="U23" s="317"/>
      <c r="V23" s="317"/>
    </row>
    <row r="24" spans="1:22" ht="5.0999999999999996" customHeight="1">
      <c r="A24" s="130"/>
      <c r="B24" s="347"/>
      <c r="D24" s="195"/>
      <c r="E24" s="196"/>
      <c r="G24" s="190"/>
      <c r="H24" s="190"/>
      <c r="J24" s="256"/>
      <c r="K24" s="189"/>
      <c r="L24" s="256"/>
      <c r="M24" s="189"/>
      <c r="O24" s="190"/>
      <c r="P24" s="190"/>
      <c r="Q24" s="190"/>
      <c r="R24" s="190"/>
    </row>
    <row r="25" spans="1:22" s="151" customFormat="1" ht="27.95" customHeight="1">
      <c r="A25" s="150">
        <f>Internals!A6</f>
        <v>3</v>
      </c>
      <c r="B25" s="346" t="str">
        <f>Internals!B21</f>
        <v>Vehicle Loans</v>
      </c>
      <c r="D25" s="187" t="str">
        <f>Literals!B38</f>
        <v>Signor</v>
      </c>
      <c r="E25" s="188" t="str">
        <f>Literals!B37</f>
        <v>Institution  +  last 4</v>
      </c>
      <c r="F25" s="153"/>
      <c r="G25" s="251" t="str">
        <f ca="1">FmtCtrls!D41</f>
        <v>Petitioner</v>
      </c>
      <c r="H25" s="231" t="str">
        <f ca="1">FmtCtrls!D42</f>
        <v>Respondent</v>
      </c>
      <c r="I25" s="153"/>
      <c r="J25" s="251" t="str">
        <f>Literals!B6</f>
        <v>Date</v>
      </c>
      <c r="K25" s="219" t="str">
        <f>Literals!B7</f>
        <v>Valuations</v>
      </c>
      <c r="L25" s="219" t="str">
        <f>Literals!B6</f>
        <v>Date</v>
      </c>
      <c r="M25" s="231" t="str">
        <f>Literals!B7</f>
        <v>Valuations</v>
      </c>
      <c r="N25" s="153"/>
      <c r="O25" s="250" t="str">
        <f ca="1">FmtCtrls!D41</f>
        <v>Petitioner</v>
      </c>
      <c r="P25" s="218" t="str">
        <f ca="1">FmtCtrls!D42</f>
        <v>Respondent</v>
      </c>
      <c r="Q25" s="218" t="str">
        <f ca="1">FmtCtrls!D41</f>
        <v>Petitioner</v>
      </c>
      <c r="R25" s="239" t="str">
        <f ca="1">FmtCtrls!D42</f>
        <v>Respondent</v>
      </c>
      <c r="S25" s="314"/>
      <c r="T25" s="314"/>
      <c r="U25" s="314"/>
      <c r="V25" s="314"/>
    </row>
    <row r="26" spans="1:22" s="121" customFormat="1" outlineLevel="1">
      <c r="A26" s="376" t="s">
        <v>123</v>
      </c>
      <c r="B26" s="377">
        <f>ROW()+1-Internals!$D$21</f>
        <v>1</v>
      </c>
      <c r="C26" s="120"/>
      <c r="D26" s="280"/>
      <c r="E26" s="368"/>
      <c r="F26" s="120"/>
      <c r="G26" s="474"/>
      <c r="H26" s="475"/>
      <c r="I26" s="154"/>
      <c r="J26" s="492"/>
      <c r="K26" s="479"/>
      <c r="L26" s="421"/>
      <c r="M26" s="475"/>
      <c r="N26" s="154"/>
      <c r="O26" s="474"/>
      <c r="P26" s="479"/>
      <c r="Q26" s="479"/>
      <c r="R26" s="475"/>
      <c r="S26" s="315"/>
      <c r="T26" s="315"/>
      <c r="U26" s="315"/>
      <c r="V26" s="315"/>
    </row>
    <row r="27" spans="1:22" s="121" customFormat="1" outlineLevel="1">
      <c r="A27" s="376" t="s">
        <v>123</v>
      </c>
      <c r="B27" s="377">
        <f>ROW()+1-Internals!$D$21</f>
        <v>2</v>
      </c>
      <c r="C27" s="120"/>
      <c r="D27" s="279"/>
      <c r="E27" s="369"/>
      <c r="F27" s="120"/>
      <c r="G27" s="480"/>
      <c r="H27" s="481"/>
      <c r="I27" s="154"/>
      <c r="J27" s="493"/>
      <c r="K27" s="485"/>
      <c r="L27" s="422"/>
      <c r="M27" s="481"/>
      <c r="N27" s="154"/>
      <c r="O27" s="480"/>
      <c r="P27" s="485"/>
      <c r="Q27" s="485"/>
      <c r="R27" s="481"/>
      <c r="S27" s="315"/>
      <c r="T27" s="315"/>
      <c r="U27" s="315"/>
      <c r="V27" s="315"/>
    </row>
    <row r="28" spans="1:22" s="156" customFormat="1" ht="24" customHeight="1">
      <c r="A28" s="155"/>
      <c r="B28" s="347"/>
      <c r="D28" s="403"/>
      <c r="E28" s="402" t="str">
        <f>Literals!B17</f>
        <v>Subtotal</v>
      </c>
      <c r="F28" s="262"/>
      <c r="G28" s="439">
        <f>SUM( G26:G27)</f>
        <v>0</v>
      </c>
      <c r="H28" s="440">
        <f>SUM( H26:H27)</f>
        <v>0</v>
      </c>
      <c r="I28" s="262"/>
      <c r="J28" s="457"/>
      <c r="K28" s="442">
        <f>SUM( K26:K27)</f>
        <v>0</v>
      </c>
      <c r="L28" s="458"/>
      <c r="M28" s="444">
        <f>SUM( M26:M27)</f>
        <v>0</v>
      </c>
      <c r="N28" s="262"/>
      <c r="O28" s="439">
        <f>SUM( O26:O27)</f>
        <v>0</v>
      </c>
      <c r="P28" s="445">
        <f>SUM( P26:P27)</f>
        <v>0</v>
      </c>
      <c r="Q28" s="445">
        <f>SUM( Q26:Q27)</f>
        <v>0</v>
      </c>
      <c r="R28" s="440">
        <f>SUM( R26:R27)</f>
        <v>0</v>
      </c>
      <c r="S28" s="318"/>
      <c r="T28" s="318"/>
      <c r="U28" s="318"/>
      <c r="V28" s="318"/>
    </row>
    <row r="29" spans="1:22" ht="5.0999999999999996" hidden="1" customHeight="1">
      <c r="A29" s="130"/>
      <c r="B29" s="347"/>
      <c r="D29" s="192"/>
      <c r="E29" s="193"/>
      <c r="G29" s="189"/>
      <c r="H29" s="189"/>
      <c r="J29" s="255"/>
      <c r="K29" s="189"/>
      <c r="L29" s="255"/>
      <c r="M29" s="189"/>
      <c r="O29" s="189"/>
      <c r="P29" s="189"/>
      <c r="Q29" s="189"/>
      <c r="R29" s="189"/>
    </row>
    <row r="30" spans="1:22" s="158" customFormat="1" ht="20.25" hidden="1">
      <c r="A30" s="157"/>
      <c r="B30" s="349"/>
      <c r="D30" s="194"/>
      <c r="E30" s="273" t="str">
        <f>Literals!B34</f>
        <v>Equalize subtotal</v>
      </c>
      <c r="F30" s="197"/>
      <c r="G30" s="396">
        <f>SUM(H28,-G28)/2</f>
        <v>0</v>
      </c>
      <c r="H30" s="397">
        <f>SUM(G28,-H28)/2</f>
        <v>0</v>
      </c>
      <c r="I30" s="197"/>
      <c r="J30" s="396"/>
      <c r="K30" s="398">
        <f>SUM(M28,-K28)/2</f>
        <v>0</v>
      </c>
      <c r="L30" s="399"/>
      <c r="M30" s="400">
        <f>SUM(K28,-M28)/2</f>
        <v>0</v>
      </c>
      <c r="N30" s="197"/>
      <c r="O30" s="396">
        <f>SUM(P28,-O28)/2</f>
        <v>0</v>
      </c>
      <c r="P30" s="399">
        <f>SUM(O28,-P28)/2</f>
        <v>0</v>
      </c>
      <c r="Q30" s="399">
        <f>SUM(R28,-Q28)/2</f>
        <v>0</v>
      </c>
      <c r="R30" s="397">
        <f>SUM(Q28,-R28)/2</f>
        <v>0</v>
      </c>
      <c r="S30" s="317"/>
      <c r="T30" s="317"/>
      <c r="U30" s="317"/>
      <c r="V30" s="317"/>
    </row>
    <row r="31" spans="1:22" ht="5.0999999999999996" customHeight="1">
      <c r="A31" s="130"/>
      <c r="B31" s="347"/>
      <c r="D31" s="195"/>
      <c r="E31" s="196"/>
      <c r="G31" s="190"/>
      <c r="H31" s="190"/>
      <c r="J31" s="256"/>
      <c r="K31" s="189"/>
      <c r="L31" s="256"/>
      <c r="M31" s="189"/>
      <c r="O31" s="190"/>
      <c r="P31" s="190"/>
      <c r="Q31" s="190"/>
      <c r="R31" s="190"/>
    </row>
    <row r="32" spans="1:22" s="151" customFormat="1" ht="27.95" customHeight="1">
      <c r="A32" s="150">
        <f>Internals!A8</f>
        <v>5</v>
      </c>
      <c r="B32" s="346" t="str">
        <f>Internals!B22</f>
        <v>IRS Debt</v>
      </c>
      <c r="D32" s="187" t="str">
        <f>Literals!B38</f>
        <v>Signor</v>
      </c>
      <c r="E32" s="188" t="str">
        <f>Literals!B5</f>
        <v>Item</v>
      </c>
      <c r="F32" s="153"/>
      <c r="G32" s="251" t="str">
        <f ca="1">FmtCtrls!D41</f>
        <v>Petitioner</v>
      </c>
      <c r="H32" s="231" t="str">
        <f ca="1">FmtCtrls!D42</f>
        <v>Respondent</v>
      </c>
      <c r="I32" s="153"/>
      <c r="J32" s="251" t="str">
        <f>Literals!B6</f>
        <v>Date</v>
      </c>
      <c r="K32" s="219" t="str">
        <f>Literals!B7</f>
        <v>Valuations</v>
      </c>
      <c r="L32" s="219" t="str">
        <f>Literals!B6</f>
        <v>Date</v>
      </c>
      <c r="M32" s="231" t="str">
        <f>Literals!B7</f>
        <v>Valuations</v>
      </c>
      <c r="N32" s="153"/>
      <c r="O32" s="250" t="str">
        <f ca="1">FmtCtrls!D41</f>
        <v>Petitioner</v>
      </c>
      <c r="P32" s="218" t="str">
        <f ca="1">FmtCtrls!D42</f>
        <v>Respondent</v>
      </c>
      <c r="Q32" s="218" t="str">
        <f ca="1">FmtCtrls!D41</f>
        <v>Petitioner</v>
      </c>
      <c r="R32" s="239" t="str">
        <f ca="1">FmtCtrls!D42</f>
        <v>Respondent</v>
      </c>
      <c r="S32" s="314"/>
      <c r="T32" s="314"/>
      <c r="U32" s="314"/>
      <c r="V32" s="314"/>
    </row>
    <row r="33" spans="1:22" s="121" customFormat="1" outlineLevel="1">
      <c r="A33" s="376" t="s">
        <v>123</v>
      </c>
      <c r="B33" s="377">
        <f>ROW()+1-Internals!$D$22</f>
        <v>1</v>
      </c>
      <c r="C33" s="120"/>
      <c r="D33" s="280"/>
      <c r="E33" s="368"/>
      <c r="F33" s="120"/>
      <c r="G33" s="474"/>
      <c r="H33" s="475"/>
      <c r="I33" s="154"/>
      <c r="J33" s="492"/>
      <c r="K33" s="479"/>
      <c r="L33" s="421"/>
      <c r="M33" s="478"/>
      <c r="N33" s="154"/>
      <c r="O33" s="474"/>
      <c r="P33" s="479"/>
      <c r="Q33" s="479"/>
      <c r="R33" s="475"/>
      <c r="S33" s="315"/>
      <c r="T33" s="315"/>
      <c r="U33" s="315"/>
      <c r="V33" s="315"/>
    </row>
    <row r="34" spans="1:22" s="121" customFormat="1" outlineLevel="1">
      <c r="A34" s="376" t="s">
        <v>123</v>
      </c>
      <c r="B34" s="377">
        <f>ROW()+1-Internals!$D$22</f>
        <v>2</v>
      </c>
      <c r="C34" s="120"/>
      <c r="D34" s="279"/>
      <c r="E34" s="369"/>
      <c r="F34" s="120"/>
      <c r="G34" s="480"/>
      <c r="H34" s="481"/>
      <c r="I34" s="154"/>
      <c r="J34" s="493"/>
      <c r="K34" s="485"/>
      <c r="L34" s="422"/>
      <c r="M34" s="484"/>
      <c r="N34" s="154"/>
      <c r="O34" s="480"/>
      <c r="P34" s="485"/>
      <c r="Q34" s="485"/>
      <c r="R34" s="481"/>
      <c r="S34" s="315"/>
      <c r="T34" s="315"/>
      <c r="U34" s="315"/>
      <c r="V34" s="315"/>
    </row>
    <row r="35" spans="1:22" s="156" customFormat="1" ht="24" customHeight="1">
      <c r="A35" s="155"/>
      <c r="B35" s="347"/>
      <c r="D35" s="403"/>
      <c r="E35" s="402" t="str">
        <f>Literals!B17</f>
        <v>Subtotal</v>
      </c>
      <c r="F35" s="262"/>
      <c r="G35" s="439">
        <f>SUM( G33:G34)</f>
        <v>0</v>
      </c>
      <c r="H35" s="440">
        <f>SUM( H33:H34)</f>
        <v>0</v>
      </c>
      <c r="I35" s="262"/>
      <c r="J35" s="457"/>
      <c r="K35" s="442">
        <f>SUM( K33:K34)</f>
        <v>0</v>
      </c>
      <c r="L35" s="458"/>
      <c r="M35" s="444">
        <f>SUM( M33:M34)</f>
        <v>0</v>
      </c>
      <c r="N35" s="262"/>
      <c r="O35" s="439">
        <f>SUM( O33:O34)</f>
        <v>0</v>
      </c>
      <c r="P35" s="445">
        <f>SUM( P33:P34)</f>
        <v>0</v>
      </c>
      <c r="Q35" s="445">
        <f>SUM( Q33:Q34)</f>
        <v>0</v>
      </c>
      <c r="R35" s="440">
        <f>SUM( R33:R34)</f>
        <v>0</v>
      </c>
      <c r="S35" s="318"/>
      <c r="T35" s="318"/>
      <c r="U35" s="318"/>
      <c r="V35" s="318"/>
    </row>
    <row r="36" spans="1:22" ht="5.0999999999999996" hidden="1" customHeight="1">
      <c r="A36" s="130"/>
      <c r="B36" s="347"/>
      <c r="D36" s="192"/>
      <c r="E36" s="193"/>
      <c r="G36" s="189"/>
      <c r="H36" s="189"/>
      <c r="J36" s="255"/>
      <c r="K36" s="189"/>
      <c r="L36" s="255"/>
      <c r="M36" s="189"/>
      <c r="O36" s="189"/>
      <c r="P36" s="189"/>
      <c r="Q36" s="189"/>
      <c r="R36" s="189"/>
    </row>
    <row r="37" spans="1:22" s="158" customFormat="1" ht="20.25" hidden="1">
      <c r="A37" s="157"/>
      <c r="B37" s="349"/>
      <c r="D37" s="194"/>
      <c r="E37" s="273" t="str">
        <f>Literals!B34</f>
        <v>Equalize subtotal</v>
      </c>
      <c r="F37" s="197"/>
      <c r="G37" s="396">
        <f>SUM(H35,-G35)/2</f>
        <v>0</v>
      </c>
      <c r="H37" s="397">
        <f>SUM(G35,-H35)/2</f>
        <v>0</v>
      </c>
      <c r="I37" s="197"/>
      <c r="J37" s="396"/>
      <c r="K37" s="398">
        <f>SUM(M35,-K35)/2</f>
        <v>0</v>
      </c>
      <c r="L37" s="399"/>
      <c r="M37" s="400">
        <f>SUM(K35,-M35)/2</f>
        <v>0</v>
      </c>
      <c r="N37" s="197"/>
      <c r="O37" s="396">
        <f>SUM(P35,-O35)/2</f>
        <v>0</v>
      </c>
      <c r="P37" s="399">
        <f>SUM(O35,-P35)/2</f>
        <v>0</v>
      </c>
      <c r="Q37" s="399">
        <f>SUM(R35,-Q35)/2</f>
        <v>0</v>
      </c>
      <c r="R37" s="397">
        <f>SUM(Q35,-R35)/2</f>
        <v>0</v>
      </c>
      <c r="S37" s="317"/>
      <c r="T37" s="317"/>
      <c r="U37" s="317"/>
      <c r="V37" s="317"/>
    </row>
    <row r="38" spans="1:22" ht="5.0999999999999996" customHeight="1">
      <c r="A38" s="130"/>
      <c r="B38" s="347"/>
      <c r="D38" s="195"/>
      <c r="E38" s="196"/>
      <c r="G38" s="190"/>
      <c r="H38" s="190"/>
      <c r="J38" s="256"/>
      <c r="K38" s="189"/>
      <c r="L38" s="256"/>
      <c r="M38" s="189"/>
      <c r="O38" s="190"/>
      <c r="P38" s="190"/>
      <c r="Q38" s="190"/>
      <c r="R38" s="190"/>
    </row>
    <row r="39" spans="1:22" s="151" customFormat="1" ht="27.95" customHeight="1">
      <c r="A39" s="150">
        <f>Internals!A9</f>
        <v>6</v>
      </c>
      <c r="B39" s="346" t="str">
        <f>Internals!B23</f>
        <v>Contingent Liabilities</v>
      </c>
      <c r="D39" s="187" t="str">
        <f>Literals!B38</f>
        <v>Signor</v>
      </c>
      <c r="E39" s="188" t="str">
        <f>Literals!B5</f>
        <v>Item</v>
      </c>
      <c r="F39" s="153"/>
      <c r="G39" s="251" t="str">
        <f ca="1">FmtCtrls!D41</f>
        <v>Petitioner</v>
      </c>
      <c r="H39" s="231" t="str">
        <f ca="1">FmtCtrls!D42</f>
        <v>Respondent</v>
      </c>
      <c r="I39" s="153"/>
      <c r="J39" s="251" t="str">
        <f>Literals!B6</f>
        <v>Date</v>
      </c>
      <c r="K39" s="219" t="str">
        <f>Literals!B7</f>
        <v>Valuations</v>
      </c>
      <c r="L39" s="219" t="str">
        <f>Literals!B6</f>
        <v>Date</v>
      </c>
      <c r="M39" s="231" t="str">
        <f>Literals!B7</f>
        <v>Valuations</v>
      </c>
      <c r="N39" s="153"/>
      <c r="O39" s="250" t="str">
        <f ca="1">FmtCtrls!D41</f>
        <v>Petitioner</v>
      </c>
      <c r="P39" s="218" t="str">
        <f ca="1">FmtCtrls!D42</f>
        <v>Respondent</v>
      </c>
      <c r="Q39" s="218" t="str">
        <f ca="1">FmtCtrls!D41</f>
        <v>Petitioner</v>
      </c>
      <c r="R39" s="239" t="str">
        <f ca="1">FmtCtrls!D42</f>
        <v>Respondent</v>
      </c>
      <c r="S39" s="314"/>
      <c r="T39" s="314"/>
      <c r="U39" s="314"/>
      <c r="V39" s="314"/>
    </row>
    <row r="40" spans="1:22" s="121" customFormat="1" outlineLevel="1">
      <c r="A40" s="376" t="s">
        <v>123</v>
      </c>
      <c r="B40" s="377">
        <f>ROW()+1-Internals!$D$23</f>
        <v>1</v>
      </c>
      <c r="C40" s="120"/>
      <c r="D40" s="327"/>
      <c r="E40" s="370"/>
      <c r="F40" s="120"/>
      <c r="G40" s="494"/>
      <c r="H40" s="496"/>
      <c r="I40" s="154"/>
      <c r="J40" s="498"/>
      <c r="K40" s="503"/>
      <c r="L40" s="430"/>
      <c r="M40" s="496"/>
      <c r="N40" s="154"/>
      <c r="O40" s="494"/>
      <c r="P40" s="503"/>
      <c r="Q40" s="503"/>
      <c r="R40" s="496"/>
      <c r="S40" s="315"/>
      <c r="T40" s="315"/>
      <c r="U40" s="315"/>
      <c r="V40" s="315"/>
    </row>
    <row r="41" spans="1:22" s="121" customFormat="1" outlineLevel="1">
      <c r="A41" s="376" t="s">
        <v>123</v>
      </c>
      <c r="B41" s="377">
        <f>ROW()+1-Internals!$D$23</f>
        <v>2</v>
      </c>
      <c r="C41" s="120"/>
      <c r="D41" s="291"/>
      <c r="E41" s="371"/>
      <c r="F41" s="120"/>
      <c r="G41" s="495"/>
      <c r="H41" s="497"/>
      <c r="I41" s="154"/>
      <c r="J41" s="499"/>
      <c r="K41" s="504"/>
      <c r="L41" s="502"/>
      <c r="M41" s="497"/>
      <c r="N41" s="154"/>
      <c r="O41" s="495"/>
      <c r="P41" s="504"/>
      <c r="Q41" s="504"/>
      <c r="R41" s="497"/>
      <c r="S41" s="315"/>
      <c r="T41" s="315"/>
      <c r="U41" s="315"/>
      <c r="V41" s="315"/>
    </row>
    <row r="42" spans="1:22" s="156" customFormat="1" ht="24" customHeight="1">
      <c r="A42" s="155"/>
      <c r="B42" s="347"/>
      <c r="D42" s="341"/>
      <c r="E42" s="308" t="str">
        <f>Literals!B17</f>
        <v>Subtotal</v>
      </c>
      <c r="F42" s="262"/>
      <c r="G42" s="459">
        <f>SUM( G40:G41)</f>
        <v>0</v>
      </c>
      <c r="H42" s="460">
        <f>SUM( H40:H41)</f>
        <v>0</v>
      </c>
      <c r="I42" s="262"/>
      <c r="J42" s="461"/>
      <c r="K42" s="462">
        <f>SUM( K40:K41)</f>
        <v>0</v>
      </c>
      <c r="L42" s="463"/>
      <c r="M42" s="464">
        <f>SUM( M40:M41)</f>
        <v>0</v>
      </c>
      <c r="N42" s="262"/>
      <c r="O42" s="459">
        <f>SUM( O40:O41)</f>
        <v>0</v>
      </c>
      <c r="P42" s="465">
        <f>SUM( P40:P41)</f>
        <v>0</v>
      </c>
      <c r="Q42" s="465">
        <f>SUM( Q40:Q41)</f>
        <v>0</v>
      </c>
      <c r="R42" s="460">
        <f>SUM( R40:R41)</f>
        <v>0</v>
      </c>
      <c r="S42" s="318"/>
      <c r="T42" s="318"/>
      <c r="U42" s="318"/>
      <c r="V42" s="318"/>
    </row>
    <row r="43" spans="1:22" ht="5.0999999999999996" hidden="1" customHeight="1">
      <c r="A43" s="130"/>
      <c r="B43" s="347"/>
      <c r="D43" s="147"/>
      <c r="E43" s="124"/>
      <c r="G43" s="189"/>
      <c r="H43" s="189"/>
      <c r="J43" s="255"/>
      <c r="K43" s="189"/>
      <c r="L43" s="255"/>
      <c r="M43" s="189"/>
      <c r="O43" s="189"/>
      <c r="P43" s="189"/>
      <c r="Q43" s="189"/>
      <c r="R43" s="189"/>
    </row>
    <row r="44" spans="1:22" s="158" customFormat="1" ht="20.25" hidden="1">
      <c r="A44" s="157"/>
      <c r="B44" s="349"/>
      <c r="D44" s="160"/>
      <c r="E44" s="273" t="str">
        <f>Literals!B34</f>
        <v>Equalize subtotal</v>
      </c>
      <c r="F44" s="197"/>
      <c r="G44" s="396">
        <f>SUM(H42,-G42)/2</f>
        <v>0</v>
      </c>
      <c r="H44" s="397">
        <f>SUM(G42,-H42)/2</f>
        <v>0</v>
      </c>
      <c r="I44" s="197"/>
      <c r="J44" s="396"/>
      <c r="K44" s="398">
        <f>SUM(M42,-K42)/2</f>
        <v>0</v>
      </c>
      <c r="L44" s="399"/>
      <c r="M44" s="400">
        <f>SUM(K42,-M42)/2</f>
        <v>0</v>
      </c>
      <c r="N44" s="197"/>
      <c r="O44" s="396">
        <f>SUM(P42,-O42)/2</f>
        <v>0</v>
      </c>
      <c r="P44" s="399">
        <f>SUM(O42,-P42)/2</f>
        <v>0</v>
      </c>
      <c r="Q44" s="399">
        <f>SUM(R42,-Q42)/2</f>
        <v>0</v>
      </c>
      <c r="R44" s="397">
        <f>SUM(Q42,-R42)/2</f>
        <v>0</v>
      </c>
      <c r="S44" s="317"/>
      <c r="T44" s="317"/>
      <c r="U44" s="317"/>
      <c r="V44" s="317"/>
    </row>
    <row r="45" spans="1:22" ht="5.0999999999999996" customHeight="1">
      <c r="A45" s="130"/>
      <c r="B45" s="350"/>
      <c r="D45" s="147"/>
      <c r="E45" s="124"/>
      <c r="G45" s="189"/>
      <c r="H45" s="189"/>
      <c r="J45" s="255"/>
      <c r="K45" s="189"/>
      <c r="L45" s="255"/>
      <c r="M45" s="189"/>
      <c r="O45" s="189"/>
      <c r="P45" s="189"/>
      <c r="Q45" s="189"/>
      <c r="R45" s="189"/>
    </row>
    <row r="46" spans="1:22" s="169" customFormat="1" ht="27.95" customHeight="1">
      <c r="A46" s="165"/>
      <c r="B46" s="406" t="str">
        <f>Internals!B24</f>
        <v>Total Liabilities</v>
      </c>
      <c r="C46" s="166"/>
      <c r="D46" s="167"/>
      <c r="E46" s="168"/>
      <c r="G46" s="249">
        <f>SUM(G14,G21,G28,G35,G42)</f>
        <v>0</v>
      </c>
      <c r="H46" s="235">
        <f>SUM(H14,H21,H28,H35,H42)</f>
        <v>0</v>
      </c>
      <c r="I46" s="210"/>
      <c r="J46" s="247"/>
      <c r="K46" s="267">
        <f>SUM(K14,K21,K28,K35,K42)</f>
        <v>0</v>
      </c>
      <c r="L46" s="214"/>
      <c r="M46" s="236">
        <f>SUM(M14,M21,M28,M35,M42)</f>
        <v>0</v>
      </c>
      <c r="N46" s="210"/>
      <c r="O46" s="249">
        <f>SUM(O14,O21,O28,O35,O42)</f>
        <v>0</v>
      </c>
      <c r="P46" s="230">
        <f>SUM(P14,P21,P28,P35,P42)</f>
        <v>0</v>
      </c>
      <c r="Q46" s="230">
        <f>SUM(Q14,Q21,Q28,Q35,Q42)</f>
        <v>0</v>
      </c>
      <c r="R46" s="235">
        <f>SUM(R14,R21,R28,R35,R42)</f>
        <v>0</v>
      </c>
      <c r="S46" s="319"/>
      <c r="T46" s="319"/>
      <c r="U46" s="319"/>
      <c r="V46" s="319"/>
    </row>
    <row r="47" spans="1:22" ht="5.0999999999999996" hidden="1" customHeight="1">
      <c r="A47" s="130"/>
      <c r="B47" s="355"/>
      <c r="D47" s="147"/>
      <c r="E47" s="124"/>
      <c r="G47" s="189"/>
      <c r="H47" s="189"/>
      <c r="J47" s="255"/>
      <c r="K47" s="189"/>
      <c r="L47" s="255"/>
      <c r="M47" s="189"/>
      <c r="O47" s="189"/>
      <c r="P47" s="189"/>
      <c r="Q47" s="189"/>
      <c r="R47" s="189"/>
    </row>
    <row r="48" spans="1:22" s="158" customFormat="1" ht="18.75" hidden="1">
      <c r="A48" s="157"/>
      <c r="B48" s="351"/>
      <c r="D48" s="160"/>
      <c r="E48" s="273" t="str">
        <f>Literals!B34</f>
        <v>Equalize subtotal</v>
      </c>
      <c r="F48" s="197"/>
      <c r="G48" s="396">
        <f>SUM(H46,-G46)/2</f>
        <v>0</v>
      </c>
      <c r="H48" s="397">
        <f>SUM(G46,-H46)/2</f>
        <v>0</v>
      </c>
      <c r="I48" s="197"/>
      <c r="J48" s="396"/>
      <c r="K48" s="398">
        <f>SUM(M46,-K46)/2</f>
        <v>0</v>
      </c>
      <c r="L48" s="399"/>
      <c r="M48" s="400">
        <f>SUM(K46,-M46)/2</f>
        <v>0</v>
      </c>
      <c r="N48" s="197"/>
      <c r="O48" s="396">
        <f>SUM(P46,-O46)/2</f>
        <v>0</v>
      </c>
      <c r="P48" s="399">
        <f>SUM(O46,-P46)/2</f>
        <v>0</v>
      </c>
      <c r="Q48" s="399">
        <f>SUM(R46,-Q46)/2</f>
        <v>0</v>
      </c>
      <c r="R48" s="397">
        <f>SUM(Q46,-R46)/2</f>
        <v>0</v>
      </c>
      <c r="S48" s="317"/>
      <c r="T48" s="317"/>
      <c r="U48" s="317"/>
      <c r="V48" s="317"/>
    </row>
    <row r="49" spans="1:22" s="31" customFormat="1" ht="23.1" customHeight="1">
      <c r="A49" s="202"/>
      <c r="B49" s="352" t="str">
        <f>Literals!B14</f>
        <v>• eQuit v36  © 2019  Diana M. Tennis</v>
      </c>
      <c r="E49" s="203"/>
      <c r="G49" s="207"/>
      <c r="H49" s="208"/>
      <c r="J49" s="207"/>
      <c r="K49" s="206"/>
      <c r="L49" s="207"/>
      <c r="M49" s="207"/>
      <c r="O49" s="208"/>
      <c r="P49" s="208"/>
      <c r="Q49" s="208"/>
      <c r="R49" s="240"/>
      <c r="S49" s="320"/>
      <c r="T49" s="320"/>
      <c r="U49" s="320"/>
      <c r="V49" s="320"/>
    </row>
    <row r="50" spans="1:22">
      <c r="A50" s="165"/>
      <c r="B50" s="353"/>
      <c r="C50" s="124"/>
      <c r="D50" s="124"/>
      <c r="E50" s="124"/>
      <c r="F50" s="124"/>
      <c r="I50" s="170"/>
      <c r="J50" s="170"/>
      <c r="M50" s="186"/>
      <c r="N50" s="170"/>
      <c r="O50" s="186"/>
      <c r="P50" s="170"/>
    </row>
    <row r="51" spans="1:22">
      <c r="A51" s="172"/>
      <c r="D51" s="173"/>
      <c r="E51" s="174"/>
      <c r="G51" s="177"/>
      <c r="H51" s="177"/>
      <c r="J51" s="177"/>
      <c r="K51" s="177"/>
      <c r="L51" s="177"/>
      <c r="M51" s="177"/>
    </row>
    <row r="52" spans="1:22">
      <c r="A52" s="172"/>
      <c r="D52" s="173"/>
      <c r="E52" s="174"/>
      <c r="G52" s="177"/>
      <c r="H52" s="177"/>
      <c r="J52" s="177"/>
      <c r="K52" s="177"/>
      <c r="L52" s="177"/>
      <c r="M52" s="177"/>
    </row>
    <row r="53" spans="1:22">
      <c r="A53" s="172"/>
      <c r="D53" s="173"/>
      <c r="E53" s="174"/>
      <c r="G53" s="177"/>
      <c r="H53" s="177"/>
      <c r="J53" s="177"/>
      <c r="K53" s="177"/>
      <c r="L53" s="177"/>
      <c r="M53" s="177"/>
    </row>
    <row r="54" spans="1:22" s="173" customFormat="1" ht="15.75">
      <c r="A54" s="172"/>
      <c r="B54" s="354"/>
      <c r="E54" s="174"/>
      <c r="G54" s="177"/>
      <c r="H54" s="177"/>
      <c r="J54" s="177"/>
      <c r="K54" s="177"/>
      <c r="L54" s="177"/>
      <c r="M54" s="177"/>
      <c r="O54" s="177"/>
      <c r="P54" s="177"/>
      <c r="Q54" s="177"/>
      <c r="R54" s="177"/>
      <c r="S54" s="321"/>
      <c r="T54" s="321"/>
      <c r="U54" s="321"/>
      <c r="V54" s="321"/>
    </row>
    <row r="55" spans="1:22" s="173" customFormat="1" ht="15.75">
      <c r="A55" s="172"/>
      <c r="B55" s="354"/>
      <c r="E55" s="174"/>
      <c r="G55" s="177"/>
      <c r="H55" s="177"/>
      <c r="J55" s="177"/>
      <c r="K55" s="177"/>
      <c r="L55" s="177"/>
      <c r="M55" s="177"/>
      <c r="O55" s="177"/>
      <c r="P55" s="177"/>
      <c r="Q55" s="177"/>
      <c r="R55" s="177"/>
      <c r="S55" s="321"/>
      <c r="T55" s="321"/>
      <c r="U55" s="321"/>
      <c r="V55" s="321"/>
    </row>
    <row r="68" spans="2:27" s="178" customFormat="1">
      <c r="B68" s="342"/>
      <c r="C68" s="123"/>
      <c r="D68" s="123"/>
      <c r="E68" s="123"/>
      <c r="F68" s="123"/>
      <c r="G68" s="127"/>
      <c r="H68" s="127"/>
      <c r="I68" s="123"/>
      <c r="J68" s="127"/>
      <c r="K68" s="127"/>
      <c r="L68" s="127"/>
      <c r="M68" s="127"/>
      <c r="N68" s="123"/>
      <c r="O68" s="127"/>
      <c r="P68" s="127"/>
      <c r="Q68" s="127"/>
      <c r="R68" s="127"/>
      <c r="S68" s="311"/>
      <c r="T68" s="311"/>
      <c r="U68" s="311"/>
      <c r="V68" s="311"/>
      <c r="W68" s="123"/>
      <c r="X68" s="123"/>
      <c r="Y68" s="123"/>
      <c r="Z68" s="123"/>
      <c r="AA68" s="123"/>
    </row>
    <row r="69" spans="2:27" s="178" customFormat="1">
      <c r="B69" s="342"/>
      <c r="C69" s="123"/>
      <c r="D69" s="123"/>
      <c r="E69" s="123"/>
      <c r="F69" s="123"/>
      <c r="G69" s="127"/>
      <c r="H69" s="127"/>
      <c r="I69" s="123"/>
      <c r="J69" s="127"/>
      <c r="K69" s="127"/>
      <c r="L69" s="127"/>
      <c r="M69" s="127"/>
      <c r="N69" s="123"/>
      <c r="O69" s="127"/>
      <c r="P69" s="127"/>
      <c r="Q69" s="127"/>
      <c r="R69" s="127"/>
      <c r="S69" s="311"/>
      <c r="T69" s="311"/>
      <c r="U69" s="311"/>
      <c r="V69" s="311"/>
      <c r="W69" s="123"/>
      <c r="X69" s="123"/>
      <c r="Y69" s="123"/>
      <c r="Z69" s="123"/>
      <c r="AA69" s="123"/>
    </row>
    <row r="70" spans="2:27" s="178" customFormat="1">
      <c r="B70" s="342"/>
      <c r="C70" s="123"/>
      <c r="D70" s="123"/>
      <c r="E70" s="123"/>
      <c r="F70" s="123"/>
      <c r="G70" s="127"/>
      <c r="H70" s="127"/>
      <c r="I70" s="123"/>
      <c r="J70" s="127"/>
      <c r="K70" s="127"/>
      <c r="L70" s="127"/>
      <c r="M70" s="127"/>
      <c r="N70" s="123"/>
      <c r="O70" s="127"/>
      <c r="P70" s="127"/>
      <c r="Q70" s="127"/>
      <c r="R70" s="127"/>
      <c r="S70" s="311"/>
      <c r="T70" s="311"/>
      <c r="U70" s="311"/>
      <c r="V70" s="311"/>
      <c r="W70" s="123"/>
      <c r="X70" s="123"/>
      <c r="Y70" s="123"/>
      <c r="Z70" s="123"/>
      <c r="AA70" s="123"/>
    </row>
    <row r="71" spans="2:27" s="178" customFormat="1">
      <c r="B71" s="342"/>
      <c r="C71" s="123"/>
      <c r="D71" s="123"/>
      <c r="E71" s="123"/>
      <c r="F71" s="123"/>
      <c r="G71" s="127"/>
      <c r="H71" s="127"/>
      <c r="I71" s="123"/>
      <c r="J71" s="127"/>
      <c r="K71" s="127"/>
      <c r="L71" s="127"/>
      <c r="M71" s="127"/>
      <c r="N71" s="123"/>
      <c r="O71" s="127"/>
      <c r="P71" s="127"/>
      <c r="Q71" s="127"/>
      <c r="R71" s="127"/>
      <c r="S71" s="311"/>
      <c r="T71" s="311"/>
      <c r="U71" s="311"/>
      <c r="V71" s="311"/>
      <c r="W71" s="123"/>
      <c r="X71" s="123"/>
      <c r="Y71" s="123"/>
      <c r="Z71" s="123"/>
      <c r="AA71" s="123"/>
    </row>
    <row r="72" spans="2:27" s="178" customFormat="1">
      <c r="B72" s="342"/>
      <c r="C72" s="123"/>
      <c r="D72" s="123"/>
      <c r="E72" s="123"/>
      <c r="F72" s="123"/>
      <c r="G72" s="127"/>
      <c r="H72" s="127"/>
      <c r="I72" s="123"/>
      <c r="J72" s="127"/>
      <c r="K72" s="127"/>
      <c r="L72" s="127"/>
      <c r="M72" s="127"/>
      <c r="N72" s="123"/>
      <c r="O72" s="127"/>
      <c r="P72" s="127"/>
      <c r="Q72" s="127"/>
      <c r="R72" s="127"/>
      <c r="S72" s="311"/>
      <c r="T72" s="311"/>
      <c r="U72" s="311"/>
      <c r="V72" s="311"/>
      <c r="W72" s="123"/>
      <c r="X72" s="123"/>
      <c r="Y72" s="123"/>
      <c r="Z72" s="123"/>
      <c r="AA72" s="123"/>
    </row>
    <row r="73" spans="2:27" s="178" customFormat="1">
      <c r="B73" s="342"/>
      <c r="C73" s="123"/>
      <c r="D73" s="123"/>
      <c r="E73" s="123"/>
      <c r="F73" s="123"/>
      <c r="G73" s="127"/>
      <c r="H73" s="127"/>
      <c r="I73" s="123"/>
      <c r="J73" s="127"/>
      <c r="K73" s="127"/>
      <c r="L73" s="127"/>
      <c r="M73" s="127"/>
      <c r="N73" s="123"/>
      <c r="O73" s="127"/>
      <c r="P73" s="127"/>
      <c r="Q73" s="127"/>
      <c r="R73" s="127"/>
      <c r="S73" s="311"/>
      <c r="T73" s="311"/>
      <c r="U73" s="311"/>
      <c r="V73" s="311"/>
      <c r="W73" s="123"/>
      <c r="X73" s="123"/>
      <c r="Y73" s="123"/>
      <c r="Z73" s="123"/>
      <c r="AA73" s="123"/>
    </row>
    <row r="74" spans="2:27" s="178" customFormat="1">
      <c r="B74" s="342"/>
      <c r="C74" s="123"/>
      <c r="D74" s="123"/>
      <c r="E74" s="123"/>
      <c r="F74" s="123"/>
      <c r="G74" s="127"/>
      <c r="H74" s="127"/>
      <c r="I74" s="123"/>
      <c r="J74" s="127"/>
      <c r="K74" s="127"/>
      <c r="L74" s="127"/>
      <c r="M74" s="127"/>
      <c r="N74" s="123"/>
      <c r="O74" s="127"/>
      <c r="P74" s="127"/>
      <c r="Q74" s="127"/>
      <c r="R74" s="127"/>
      <c r="S74" s="311"/>
      <c r="T74" s="311"/>
      <c r="U74" s="311"/>
      <c r="V74" s="311"/>
      <c r="W74" s="123"/>
      <c r="X74" s="123"/>
      <c r="Y74" s="123"/>
      <c r="Z74" s="123"/>
      <c r="AA74" s="123"/>
    </row>
    <row r="75" spans="2:27" s="178" customFormat="1">
      <c r="B75" s="342"/>
      <c r="C75" s="123"/>
      <c r="D75" s="123"/>
      <c r="E75" s="123"/>
      <c r="F75" s="123"/>
      <c r="G75" s="127"/>
      <c r="H75" s="127"/>
      <c r="I75" s="123"/>
      <c r="J75" s="127"/>
      <c r="K75" s="127"/>
      <c r="L75" s="127"/>
      <c r="M75" s="127"/>
      <c r="N75" s="123"/>
      <c r="O75" s="127"/>
      <c r="P75" s="127"/>
      <c r="Q75" s="127"/>
      <c r="R75" s="127"/>
      <c r="S75" s="311"/>
      <c r="T75" s="311"/>
      <c r="U75" s="311"/>
      <c r="V75" s="311"/>
      <c r="W75" s="123"/>
      <c r="X75" s="123"/>
      <c r="Y75" s="123"/>
      <c r="Z75" s="123"/>
      <c r="AA75" s="123"/>
    </row>
    <row r="76" spans="2:27" s="178" customFormat="1">
      <c r="B76" s="342"/>
      <c r="C76" s="123"/>
      <c r="D76" s="123"/>
      <c r="E76" s="123"/>
      <c r="F76" s="123"/>
      <c r="G76" s="127"/>
      <c r="H76" s="127"/>
      <c r="I76" s="123"/>
      <c r="J76" s="127"/>
      <c r="K76" s="127"/>
      <c r="L76" s="127"/>
      <c r="M76" s="127"/>
      <c r="N76" s="123"/>
      <c r="O76" s="127"/>
      <c r="P76" s="127"/>
      <c r="Q76" s="127"/>
      <c r="R76" s="127"/>
      <c r="S76" s="311"/>
      <c r="T76" s="311"/>
      <c r="U76" s="311"/>
      <c r="V76" s="311"/>
      <c r="W76" s="123"/>
      <c r="X76" s="123"/>
      <c r="Y76" s="123"/>
      <c r="Z76" s="123"/>
      <c r="AA76" s="123"/>
    </row>
    <row r="77" spans="2:27" s="178" customFormat="1">
      <c r="B77" s="342"/>
      <c r="C77" s="123"/>
      <c r="D77" s="123"/>
      <c r="E77" s="123"/>
      <c r="F77" s="123"/>
      <c r="G77" s="127"/>
      <c r="H77" s="127"/>
      <c r="I77" s="123"/>
      <c r="J77" s="127"/>
      <c r="K77" s="127"/>
      <c r="L77" s="127"/>
      <c r="M77" s="127"/>
      <c r="N77" s="123"/>
      <c r="O77" s="127"/>
      <c r="P77" s="127"/>
      <c r="Q77" s="127"/>
      <c r="R77" s="127"/>
      <c r="S77" s="311"/>
      <c r="T77" s="311"/>
      <c r="U77" s="311"/>
      <c r="V77" s="311"/>
      <c r="W77" s="123"/>
      <c r="X77" s="123"/>
      <c r="Y77" s="123"/>
      <c r="Z77" s="123"/>
      <c r="AA77" s="123"/>
    </row>
    <row r="78" spans="2:27" s="178" customFormat="1">
      <c r="B78" s="342"/>
      <c r="C78" s="123"/>
      <c r="D78" s="123"/>
      <c r="E78" s="123"/>
      <c r="F78" s="123"/>
      <c r="G78" s="127"/>
      <c r="H78" s="127"/>
      <c r="I78" s="123"/>
      <c r="J78" s="127"/>
      <c r="K78" s="127"/>
      <c r="L78" s="127"/>
      <c r="M78" s="127"/>
      <c r="N78" s="123"/>
      <c r="O78" s="127"/>
      <c r="P78" s="127"/>
      <c r="Q78" s="127"/>
      <c r="R78" s="127"/>
      <c r="S78" s="311"/>
      <c r="T78" s="311"/>
      <c r="U78" s="311"/>
      <c r="V78" s="311"/>
      <c r="W78" s="123"/>
      <c r="X78" s="123"/>
      <c r="Y78" s="123"/>
      <c r="Z78" s="123"/>
      <c r="AA78" s="123"/>
    </row>
    <row r="79" spans="2:27" s="178" customFormat="1">
      <c r="B79" s="342"/>
      <c r="C79" s="123"/>
      <c r="D79" s="123"/>
      <c r="E79" s="123"/>
      <c r="F79" s="123"/>
      <c r="G79" s="127"/>
      <c r="H79" s="127"/>
      <c r="I79" s="123"/>
      <c r="J79" s="127"/>
      <c r="K79" s="127"/>
      <c r="L79" s="127"/>
      <c r="M79" s="127"/>
      <c r="N79" s="123"/>
      <c r="O79" s="127"/>
      <c r="P79" s="127"/>
      <c r="Q79" s="127"/>
      <c r="R79" s="127"/>
      <c r="S79" s="311"/>
      <c r="T79" s="311"/>
      <c r="U79" s="311"/>
      <c r="V79" s="311"/>
      <c r="W79" s="123"/>
      <c r="X79" s="123"/>
      <c r="Y79" s="123"/>
      <c r="Z79" s="123"/>
      <c r="AA79" s="123"/>
    </row>
    <row r="80" spans="2:27" s="178" customFormat="1">
      <c r="B80" s="342"/>
      <c r="C80" s="123"/>
      <c r="D80" s="123"/>
      <c r="E80" s="123"/>
      <c r="F80" s="123"/>
      <c r="G80" s="127"/>
      <c r="H80" s="127"/>
      <c r="I80" s="123"/>
      <c r="J80" s="127"/>
      <c r="K80" s="127"/>
      <c r="L80" s="127"/>
      <c r="M80" s="127"/>
      <c r="N80" s="123"/>
      <c r="O80" s="127"/>
      <c r="P80" s="127"/>
      <c r="Q80" s="127"/>
      <c r="R80" s="127"/>
      <c r="S80" s="311"/>
      <c r="T80" s="311"/>
      <c r="U80" s="311"/>
      <c r="V80" s="311"/>
      <c r="W80" s="123"/>
      <c r="X80" s="123"/>
      <c r="Y80" s="123"/>
      <c r="Z80" s="123"/>
      <c r="AA80" s="123"/>
    </row>
    <row r="81" spans="2:27" s="178" customFormat="1">
      <c r="B81" s="342"/>
      <c r="C81" s="123"/>
      <c r="D81" s="123"/>
      <c r="E81" s="123"/>
      <c r="F81" s="123"/>
      <c r="G81" s="127"/>
      <c r="H81" s="127"/>
      <c r="I81" s="123"/>
      <c r="J81" s="127"/>
      <c r="K81" s="127"/>
      <c r="L81" s="127"/>
      <c r="M81" s="127"/>
      <c r="N81" s="123"/>
      <c r="O81" s="127"/>
      <c r="P81" s="127"/>
      <c r="Q81" s="127"/>
      <c r="R81" s="127"/>
      <c r="S81" s="311"/>
      <c r="T81" s="311"/>
      <c r="U81" s="311"/>
      <c r="V81" s="311"/>
      <c r="W81" s="123"/>
      <c r="X81" s="123"/>
      <c r="Y81" s="123"/>
      <c r="Z81" s="123"/>
      <c r="AA81" s="123"/>
    </row>
    <row r="82" spans="2:27" s="178" customFormat="1">
      <c r="B82" s="342"/>
      <c r="C82" s="123"/>
      <c r="D82" s="123"/>
      <c r="E82" s="123"/>
      <c r="F82" s="123"/>
      <c r="G82" s="127"/>
      <c r="H82" s="127"/>
      <c r="I82" s="123"/>
      <c r="J82" s="127"/>
      <c r="K82" s="127"/>
      <c r="L82" s="127"/>
      <c r="M82" s="127"/>
      <c r="N82" s="123"/>
      <c r="O82" s="127"/>
      <c r="P82" s="127"/>
      <c r="Q82" s="127"/>
      <c r="R82" s="127"/>
      <c r="S82" s="311"/>
      <c r="T82" s="311"/>
      <c r="U82" s="311"/>
      <c r="V82" s="311"/>
      <c r="W82" s="123"/>
      <c r="X82" s="123"/>
      <c r="Y82" s="123"/>
      <c r="Z82" s="123"/>
      <c r="AA82" s="123"/>
    </row>
    <row r="83" spans="2:27" s="178" customFormat="1">
      <c r="B83" s="342"/>
      <c r="C83" s="123"/>
      <c r="D83" s="123"/>
      <c r="E83" s="123"/>
      <c r="F83" s="123"/>
      <c r="G83" s="127"/>
      <c r="H83" s="127"/>
      <c r="I83" s="123"/>
      <c r="J83" s="127"/>
      <c r="K83" s="127"/>
      <c r="L83" s="127"/>
      <c r="M83" s="127"/>
      <c r="N83" s="123"/>
      <c r="O83" s="127"/>
      <c r="P83" s="127"/>
      <c r="Q83" s="127"/>
      <c r="R83" s="127"/>
      <c r="S83" s="311"/>
      <c r="T83" s="311"/>
      <c r="U83" s="311"/>
      <c r="V83" s="311"/>
      <c r="W83" s="123"/>
      <c r="X83" s="123"/>
      <c r="Y83" s="123"/>
      <c r="Z83" s="123"/>
      <c r="AA83" s="123"/>
    </row>
    <row r="84" spans="2:27" s="178" customFormat="1">
      <c r="B84" s="342"/>
      <c r="C84" s="123"/>
      <c r="D84" s="123"/>
      <c r="E84" s="123"/>
      <c r="F84" s="123"/>
      <c r="G84" s="127"/>
      <c r="H84" s="127"/>
      <c r="I84" s="123"/>
      <c r="J84" s="127"/>
      <c r="K84" s="127"/>
      <c r="L84" s="127"/>
      <c r="M84" s="127"/>
      <c r="N84" s="123"/>
      <c r="O84" s="127"/>
      <c r="P84" s="127"/>
      <c r="Q84" s="127"/>
      <c r="R84" s="127"/>
      <c r="S84" s="311"/>
      <c r="T84" s="311"/>
      <c r="U84" s="311"/>
      <c r="V84" s="311"/>
      <c r="W84" s="123"/>
      <c r="X84" s="123"/>
      <c r="Y84" s="123"/>
      <c r="Z84" s="123"/>
      <c r="AA84" s="123"/>
    </row>
    <row r="85" spans="2:27" s="178" customFormat="1">
      <c r="B85" s="342"/>
      <c r="C85" s="123"/>
      <c r="D85" s="123"/>
      <c r="E85" s="123"/>
      <c r="F85" s="123"/>
      <c r="G85" s="127"/>
      <c r="H85" s="127"/>
      <c r="I85" s="123"/>
      <c r="J85" s="127"/>
      <c r="K85" s="127"/>
      <c r="L85" s="127"/>
      <c r="M85" s="127"/>
      <c r="N85" s="123"/>
      <c r="O85" s="127"/>
      <c r="P85" s="127"/>
      <c r="Q85" s="127"/>
      <c r="R85" s="127"/>
      <c r="S85" s="311"/>
      <c r="T85" s="311"/>
      <c r="U85" s="311"/>
      <c r="V85" s="311"/>
      <c r="W85" s="123"/>
      <c r="X85" s="123"/>
      <c r="Y85" s="123"/>
      <c r="Z85" s="123"/>
      <c r="AA85" s="123"/>
    </row>
    <row r="86" spans="2:27" s="178" customFormat="1">
      <c r="B86" s="342"/>
      <c r="C86" s="123"/>
      <c r="D86" s="123"/>
      <c r="E86" s="123"/>
      <c r="F86" s="123"/>
      <c r="G86" s="127"/>
      <c r="H86" s="127"/>
      <c r="I86" s="123"/>
      <c r="J86" s="127"/>
      <c r="K86" s="127"/>
      <c r="L86" s="127"/>
      <c r="M86" s="127"/>
      <c r="N86" s="123"/>
      <c r="O86" s="127"/>
      <c r="P86" s="127"/>
      <c r="Q86" s="127"/>
      <c r="R86" s="127"/>
      <c r="S86" s="311"/>
      <c r="T86" s="311"/>
      <c r="U86" s="311"/>
      <c r="V86" s="311"/>
      <c r="W86" s="123"/>
      <c r="X86" s="123"/>
      <c r="Y86" s="123"/>
      <c r="Z86" s="123"/>
      <c r="AA86" s="123"/>
    </row>
    <row r="87" spans="2:27" s="178" customFormat="1">
      <c r="B87" s="342"/>
      <c r="C87" s="123"/>
      <c r="D87" s="123"/>
      <c r="E87" s="123"/>
      <c r="F87" s="123"/>
      <c r="G87" s="127"/>
      <c r="H87" s="127"/>
      <c r="I87" s="123"/>
      <c r="J87" s="127"/>
      <c r="K87" s="127"/>
      <c r="L87" s="127"/>
      <c r="M87" s="127"/>
      <c r="N87" s="123"/>
      <c r="O87" s="127"/>
      <c r="P87" s="127"/>
      <c r="Q87" s="127"/>
      <c r="R87" s="127"/>
      <c r="S87" s="311"/>
      <c r="T87" s="311"/>
      <c r="U87" s="311"/>
      <c r="V87" s="311"/>
      <c r="W87" s="123"/>
      <c r="X87" s="123"/>
      <c r="Y87" s="123"/>
      <c r="Z87" s="123"/>
      <c r="AA87" s="123"/>
    </row>
    <row r="88" spans="2:27" s="178" customFormat="1">
      <c r="B88" s="342"/>
      <c r="C88" s="123"/>
      <c r="D88" s="123"/>
      <c r="E88" s="123"/>
      <c r="F88" s="123"/>
      <c r="G88" s="127"/>
      <c r="H88" s="127"/>
      <c r="I88" s="123"/>
      <c r="J88" s="127"/>
      <c r="K88" s="127"/>
      <c r="L88" s="127"/>
      <c r="M88" s="127"/>
      <c r="N88" s="123"/>
      <c r="O88" s="127"/>
      <c r="P88" s="127"/>
      <c r="Q88" s="127"/>
      <c r="R88" s="127"/>
      <c r="S88" s="311"/>
      <c r="T88" s="311"/>
      <c r="U88" s="311"/>
      <c r="V88" s="311"/>
      <c r="W88" s="123"/>
      <c r="X88" s="123"/>
      <c r="Y88" s="123"/>
      <c r="Z88" s="123"/>
      <c r="AA88" s="123"/>
    </row>
    <row r="89" spans="2:27" s="178" customFormat="1">
      <c r="B89" s="342"/>
      <c r="C89" s="123"/>
      <c r="D89" s="123"/>
      <c r="E89" s="123"/>
      <c r="F89" s="123"/>
      <c r="G89" s="127"/>
      <c r="H89" s="127"/>
      <c r="I89" s="123"/>
      <c r="J89" s="127"/>
      <c r="K89" s="127"/>
      <c r="L89" s="127"/>
      <c r="M89" s="127"/>
      <c r="N89" s="123"/>
      <c r="O89" s="127"/>
      <c r="P89" s="127"/>
      <c r="Q89" s="127"/>
      <c r="R89" s="127"/>
      <c r="S89" s="311"/>
      <c r="T89" s="311"/>
      <c r="U89" s="311"/>
      <c r="V89" s="311"/>
      <c r="W89" s="123"/>
      <c r="X89" s="123"/>
      <c r="Y89" s="123"/>
      <c r="Z89" s="123"/>
      <c r="AA89" s="123"/>
    </row>
    <row r="90" spans="2:27" s="178" customFormat="1">
      <c r="B90" s="342"/>
      <c r="C90" s="123"/>
      <c r="D90" s="123"/>
      <c r="E90" s="123"/>
      <c r="F90" s="123"/>
      <c r="G90" s="127"/>
      <c r="H90" s="127"/>
      <c r="I90" s="123"/>
      <c r="J90" s="127"/>
      <c r="K90" s="127"/>
      <c r="L90" s="127"/>
      <c r="M90" s="127"/>
      <c r="N90" s="123"/>
      <c r="O90" s="127"/>
      <c r="P90" s="127"/>
      <c r="Q90" s="127"/>
      <c r="R90" s="127"/>
      <c r="S90" s="311"/>
      <c r="T90" s="311"/>
      <c r="U90" s="311"/>
      <c r="V90" s="311"/>
      <c r="W90" s="123"/>
      <c r="X90" s="123"/>
      <c r="Y90" s="123"/>
      <c r="Z90" s="123"/>
      <c r="AA90" s="123"/>
    </row>
    <row r="91" spans="2:27" s="178" customFormat="1">
      <c r="B91" s="342"/>
      <c r="C91" s="123"/>
      <c r="D91" s="123"/>
      <c r="E91" s="123"/>
      <c r="F91" s="123"/>
      <c r="G91" s="127"/>
      <c r="H91" s="127"/>
      <c r="I91" s="123"/>
      <c r="J91" s="127"/>
      <c r="K91" s="127"/>
      <c r="L91" s="127"/>
      <c r="M91" s="127"/>
      <c r="N91" s="123"/>
      <c r="O91" s="127"/>
      <c r="P91" s="127"/>
      <c r="Q91" s="127"/>
      <c r="R91" s="127"/>
      <c r="S91" s="311"/>
      <c r="T91" s="311"/>
      <c r="U91" s="311"/>
      <c r="V91" s="311"/>
      <c r="W91" s="123"/>
      <c r="X91" s="123"/>
      <c r="Y91" s="123"/>
      <c r="Z91" s="123"/>
      <c r="AA91" s="123"/>
    </row>
    <row r="92" spans="2:27" s="178" customFormat="1">
      <c r="B92" s="342"/>
      <c r="C92" s="123"/>
      <c r="D92" s="123"/>
      <c r="E92" s="123"/>
      <c r="F92" s="123"/>
      <c r="G92" s="127"/>
      <c r="H92" s="127"/>
      <c r="I92" s="123"/>
      <c r="J92" s="127"/>
      <c r="K92" s="127"/>
      <c r="L92" s="127"/>
      <c r="M92" s="127"/>
      <c r="N92" s="123"/>
      <c r="O92" s="127"/>
      <c r="P92" s="127"/>
      <c r="Q92" s="127"/>
      <c r="R92" s="127"/>
      <c r="S92" s="311"/>
      <c r="T92" s="311"/>
      <c r="U92" s="311"/>
      <c r="V92" s="311"/>
      <c r="W92" s="123"/>
      <c r="X92" s="123"/>
      <c r="Y92" s="123"/>
      <c r="Z92" s="123"/>
      <c r="AA92" s="123"/>
    </row>
    <row r="93" spans="2:27" s="178" customFormat="1">
      <c r="B93" s="342"/>
      <c r="C93" s="123"/>
      <c r="D93" s="123"/>
      <c r="E93" s="123"/>
      <c r="F93" s="123"/>
      <c r="G93" s="127"/>
      <c r="H93" s="127"/>
      <c r="I93" s="123"/>
      <c r="J93" s="127"/>
      <c r="K93" s="127"/>
      <c r="L93" s="127"/>
      <c r="M93" s="127"/>
      <c r="N93" s="123"/>
      <c r="O93" s="127"/>
      <c r="P93" s="127"/>
      <c r="Q93" s="127"/>
      <c r="R93" s="127"/>
      <c r="S93" s="311"/>
      <c r="T93" s="311"/>
      <c r="U93" s="311"/>
      <c r="V93" s="311"/>
      <c r="W93" s="123"/>
      <c r="X93" s="123"/>
      <c r="Y93" s="123"/>
      <c r="Z93" s="123"/>
      <c r="AA93" s="123"/>
    </row>
    <row r="94" spans="2:27" s="178" customFormat="1">
      <c r="B94" s="342"/>
      <c r="C94" s="123"/>
      <c r="D94" s="123"/>
      <c r="E94" s="123"/>
      <c r="F94" s="123"/>
      <c r="G94" s="127"/>
      <c r="H94" s="127"/>
      <c r="I94" s="123"/>
      <c r="J94" s="127"/>
      <c r="K94" s="127"/>
      <c r="L94" s="127"/>
      <c r="M94" s="127"/>
      <c r="N94" s="123"/>
      <c r="O94" s="127"/>
      <c r="P94" s="127"/>
      <c r="Q94" s="127"/>
      <c r="R94" s="127"/>
      <c r="S94" s="311"/>
      <c r="T94" s="311"/>
      <c r="U94" s="311"/>
      <c r="V94" s="311"/>
      <c r="W94" s="123"/>
      <c r="X94" s="123"/>
      <c r="Y94" s="123"/>
      <c r="Z94" s="123"/>
      <c r="AA94" s="123"/>
    </row>
    <row r="95" spans="2:27" s="178" customFormat="1">
      <c r="B95" s="342"/>
      <c r="C95" s="123"/>
      <c r="D95" s="123"/>
      <c r="E95" s="123"/>
      <c r="F95" s="123"/>
      <c r="G95" s="127"/>
      <c r="H95" s="127"/>
      <c r="I95" s="123"/>
      <c r="J95" s="127"/>
      <c r="K95" s="127"/>
      <c r="L95" s="127"/>
      <c r="M95" s="127"/>
      <c r="N95" s="123"/>
      <c r="O95" s="127"/>
      <c r="P95" s="127"/>
      <c r="Q95" s="127"/>
      <c r="R95" s="127"/>
      <c r="S95" s="311"/>
      <c r="T95" s="311"/>
      <c r="U95" s="311"/>
      <c r="V95" s="311"/>
      <c r="W95" s="123"/>
      <c r="X95" s="123"/>
      <c r="Y95" s="123"/>
      <c r="Z95" s="123"/>
      <c r="AA95" s="123"/>
    </row>
    <row r="96" spans="2:27" s="178" customFormat="1">
      <c r="B96" s="342"/>
      <c r="C96" s="123"/>
      <c r="D96" s="123"/>
      <c r="E96" s="123"/>
      <c r="F96" s="123"/>
      <c r="G96" s="127"/>
      <c r="H96" s="127"/>
      <c r="I96" s="123"/>
      <c r="J96" s="127"/>
      <c r="K96" s="127"/>
      <c r="L96" s="127"/>
      <c r="M96" s="127"/>
      <c r="N96" s="123"/>
      <c r="O96" s="127"/>
      <c r="P96" s="127"/>
      <c r="Q96" s="127"/>
      <c r="R96" s="127"/>
      <c r="S96" s="311"/>
      <c r="T96" s="311"/>
      <c r="U96" s="311"/>
      <c r="V96" s="311"/>
      <c r="W96" s="123"/>
      <c r="X96" s="123"/>
      <c r="Y96" s="123"/>
      <c r="Z96" s="123"/>
      <c r="AA96" s="123"/>
    </row>
    <row r="97" spans="2:27" s="178" customFormat="1">
      <c r="B97" s="342"/>
      <c r="C97" s="123"/>
      <c r="D97" s="123"/>
      <c r="E97" s="123"/>
      <c r="F97" s="123"/>
      <c r="G97" s="127"/>
      <c r="H97" s="127"/>
      <c r="I97" s="123"/>
      <c r="J97" s="127"/>
      <c r="K97" s="127"/>
      <c r="L97" s="127"/>
      <c r="M97" s="127"/>
      <c r="N97" s="123"/>
      <c r="O97" s="127"/>
      <c r="P97" s="127"/>
      <c r="Q97" s="127"/>
      <c r="R97" s="127"/>
      <c r="S97" s="311"/>
      <c r="T97" s="311"/>
      <c r="U97" s="311"/>
      <c r="V97" s="311"/>
      <c r="W97" s="123"/>
      <c r="X97" s="123"/>
      <c r="Y97" s="123"/>
      <c r="Z97" s="123"/>
      <c r="AA97" s="123"/>
    </row>
    <row r="98" spans="2:27" s="178" customFormat="1">
      <c r="B98" s="342"/>
      <c r="C98" s="123"/>
      <c r="D98" s="123"/>
      <c r="E98" s="123"/>
      <c r="F98" s="123"/>
      <c r="G98" s="127"/>
      <c r="H98" s="127"/>
      <c r="I98" s="123"/>
      <c r="J98" s="127"/>
      <c r="K98" s="127"/>
      <c r="L98" s="127"/>
      <c r="M98" s="127"/>
      <c r="N98" s="123"/>
      <c r="O98" s="127"/>
      <c r="P98" s="127"/>
      <c r="Q98" s="127"/>
      <c r="R98" s="127"/>
      <c r="S98" s="311"/>
      <c r="T98" s="311"/>
      <c r="U98" s="311"/>
      <c r="V98" s="311"/>
      <c r="W98" s="123"/>
      <c r="X98" s="123"/>
      <c r="Y98" s="123"/>
      <c r="Z98" s="123"/>
      <c r="AA98" s="123"/>
    </row>
    <row r="99" spans="2:27" s="178" customFormat="1">
      <c r="B99" s="342"/>
      <c r="C99" s="123"/>
      <c r="D99" s="123"/>
      <c r="E99" s="123"/>
      <c r="F99" s="123"/>
      <c r="G99" s="127"/>
      <c r="H99" s="127"/>
      <c r="I99" s="123"/>
      <c r="J99" s="127"/>
      <c r="K99" s="127"/>
      <c r="L99" s="127"/>
      <c r="M99" s="127"/>
      <c r="N99" s="123"/>
      <c r="O99" s="127"/>
      <c r="P99" s="127"/>
      <c r="Q99" s="127"/>
      <c r="R99" s="127"/>
      <c r="S99" s="311"/>
      <c r="T99" s="311"/>
      <c r="U99" s="311"/>
      <c r="V99" s="311"/>
      <c r="W99" s="123"/>
      <c r="X99" s="123"/>
      <c r="Y99" s="123"/>
      <c r="Z99" s="123"/>
      <c r="AA99" s="123"/>
    </row>
    <row r="100" spans="2:27" s="178" customFormat="1">
      <c r="B100" s="342"/>
      <c r="C100" s="123"/>
      <c r="D100" s="123"/>
      <c r="E100" s="123"/>
      <c r="F100" s="123"/>
      <c r="G100" s="127"/>
      <c r="H100" s="127"/>
      <c r="I100" s="123"/>
      <c r="J100" s="127"/>
      <c r="K100" s="127"/>
      <c r="L100" s="127"/>
      <c r="M100" s="127"/>
      <c r="N100" s="123"/>
      <c r="O100" s="127"/>
      <c r="P100" s="127"/>
      <c r="Q100" s="127"/>
      <c r="R100" s="127"/>
      <c r="S100" s="311"/>
      <c r="T100" s="311"/>
      <c r="U100" s="311"/>
      <c r="V100" s="311"/>
      <c r="W100" s="123"/>
      <c r="X100" s="123"/>
      <c r="Y100" s="123"/>
      <c r="Z100" s="123"/>
      <c r="AA100" s="123"/>
    </row>
    <row r="101" spans="2:27" s="178" customFormat="1">
      <c r="B101" s="342"/>
      <c r="C101" s="123"/>
      <c r="D101" s="123"/>
      <c r="E101" s="123"/>
      <c r="F101" s="123"/>
      <c r="G101" s="127"/>
      <c r="H101" s="127"/>
      <c r="I101" s="123"/>
      <c r="J101" s="127"/>
      <c r="K101" s="127"/>
      <c r="L101" s="127"/>
      <c r="M101" s="127"/>
      <c r="N101" s="123"/>
      <c r="O101" s="127"/>
      <c r="P101" s="127"/>
      <c r="Q101" s="127"/>
      <c r="R101" s="127"/>
      <c r="S101" s="311"/>
      <c r="T101" s="311"/>
      <c r="U101" s="311"/>
      <c r="V101" s="311"/>
      <c r="W101" s="123"/>
      <c r="X101" s="123"/>
      <c r="Y101" s="123"/>
      <c r="Z101" s="123"/>
      <c r="AA101" s="123"/>
    </row>
    <row r="102" spans="2:27" s="178" customFormat="1">
      <c r="B102" s="342"/>
      <c r="C102" s="123"/>
      <c r="D102" s="123"/>
      <c r="E102" s="123"/>
      <c r="F102" s="123"/>
      <c r="G102" s="127"/>
      <c r="H102" s="127"/>
      <c r="I102" s="123"/>
      <c r="J102" s="127"/>
      <c r="K102" s="127"/>
      <c r="L102" s="127"/>
      <c r="M102" s="127"/>
      <c r="N102" s="123"/>
      <c r="O102" s="127"/>
      <c r="P102" s="127"/>
      <c r="Q102" s="127"/>
      <c r="R102" s="127"/>
      <c r="S102" s="311"/>
      <c r="T102" s="311"/>
      <c r="U102" s="311"/>
      <c r="V102" s="311"/>
      <c r="W102" s="123"/>
      <c r="X102" s="123"/>
      <c r="Y102" s="123"/>
      <c r="Z102" s="123"/>
      <c r="AA102" s="123"/>
    </row>
    <row r="103" spans="2:27" s="178" customFormat="1">
      <c r="B103" s="342"/>
      <c r="C103" s="123"/>
      <c r="D103" s="123"/>
      <c r="E103" s="123"/>
      <c r="F103" s="123"/>
      <c r="G103" s="127"/>
      <c r="H103" s="127"/>
      <c r="I103" s="123"/>
      <c r="J103" s="127"/>
      <c r="K103" s="127"/>
      <c r="L103" s="127"/>
      <c r="M103" s="127"/>
      <c r="N103" s="123"/>
      <c r="O103" s="127"/>
      <c r="P103" s="127"/>
      <c r="Q103" s="127"/>
      <c r="R103" s="127"/>
      <c r="S103" s="311"/>
      <c r="T103" s="311"/>
      <c r="U103" s="311"/>
      <c r="V103" s="311"/>
      <c r="W103" s="123"/>
      <c r="X103" s="123"/>
      <c r="Y103" s="123"/>
      <c r="Z103" s="123"/>
      <c r="AA103" s="123"/>
    </row>
    <row r="104" spans="2:27" s="178" customFormat="1">
      <c r="B104" s="342"/>
      <c r="C104" s="123"/>
      <c r="D104" s="123"/>
      <c r="E104" s="123"/>
      <c r="F104" s="123"/>
      <c r="G104" s="127"/>
      <c r="H104" s="127"/>
      <c r="I104" s="123"/>
      <c r="J104" s="127"/>
      <c r="K104" s="127"/>
      <c r="L104" s="127"/>
      <c r="M104" s="127"/>
      <c r="N104" s="123"/>
      <c r="O104" s="127"/>
      <c r="P104" s="127"/>
      <c r="Q104" s="127"/>
      <c r="R104" s="127"/>
      <c r="S104" s="311"/>
      <c r="T104" s="311"/>
      <c r="U104" s="311"/>
      <c r="V104" s="311"/>
      <c r="W104" s="123"/>
      <c r="X104" s="123"/>
      <c r="Y104" s="123"/>
      <c r="Z104" s="123"/>
      <c r="AA104" s="123"/>
    </row>
    <row r="105" spans="2:27" s="178" customFormat="1">
      <c r="B105" s="342"/>
      <c r="C105" s="123"/>
      <c r="D105" s="123"/>
      <c r="E105" s="123"/>
      <c r="F105" s="123"/>
      <c r="G105" s="127"/>
      <c r="H105" s="127"/>
      <c r="I105" s="123"/>
      <c r="J105" s="127"/>
      <c r="K105" s="127"/>
      <c r="L105" s="127"/>
      <c r="M105" s="127"/>
      <c r="N105" s="123"/>
      <c r="O105" s="127"/>
      <c r="P105" s="127"/>
      <c r="Q105" s="127"/>
      <c r="R105" s="127"/>
      <c r="S105" s="311"/>
      <c r="T105" s="311"/>
      <c r="U105" s="311"/>
      <c r="V105" s="311"/>
      <c r="W105" s="123"/>
      <c r="X105" s="123"/>
      <c r="Y105" s="123"/>
      <c r="Z105" s="123"/>
      <c r="AA105" s="123"/>
    </row>
    <row r="106" spans="2:27" s="178" customFormat="1">
      <c r="B106" s="342"/>
      <c r="C106" s="123"/>
      <c r="D106" s="123"/>
      <c r="E106" s="123"/>
      <c r="F106" s="123"/>
      <c r="G106" s="127"/>
      <c r="H106" s="127"/>
      <c r="I106" s="123"/>
      <c r="J106" s="127"/>
      <c r="K106" s="127"/>
      <c r="L106" s="127"/>
      <c r="M106" s="127"/>
      <c r="N106" s="123"/>
      <c r="O106" s="127"/>
      <c r="P106" s="127"/>
      <c r="Q106" s="127"/>
      <c r="R106" s="127"/>
      <c r="S106" s="311"/>
      <c r="T106" s="311"/>
      <c r="U106" s="311"/>
      <c r="V106" s="311"/>
      <c r="W106" s="123"/>
      <c r="X106" s="123"/>
      <c r="Y106" s="123"/>
      <c r="Z106" s="123"/>
      <c r="AA106" s="123"/>
    </row>
    <row r="107" spans="2:27" s="178" customFormat="1">
      <c r="B107" s="342"/>
      <c r="C107" s="123"/>
      <c r="D107" s="123"/>
      <c r="E107" s="123"/>
      <c r="F107" s="123"/>
      <c r="G107" s="127"/>
      <c r="H107" s="127"/>
      <c r="I107" s="123"/>
      <c r="J107" s="127"/>
      <c r="K107" s="127"/>
      <c r="L107" s="127"/>
      <c r="M107" s="127"/>
      <c r="N107" s="123"/>
      <c r="O107" s="127"/>
      <c r="P107" s="127"/>
      <c r="Q107" s="127"/>
      <c r="R107" s="127"/>
      <c r="S107" s="311"/>
      <c r="T107" s="311"/>
      <c r="U107" s="311"/>
      <c r="V107" s="311"/>
      <c r="W107" s="123"/>
      <c r="X107" s="123"/>
      <c r="Y107" s="123"/>
      <c r="Z107" s="123"/>
      <c r="AA107" s="123"/>
    </row>
    <row r="108" spans="2:27" s="178" customFormat="1">
      <c r="B108" s="342"/>
      <c r="C108" s="123"/>
      <c r="D108" s="123"/>
      <c r="E108" s="123"/>
      <c r="F108" s="123"/>
      <c r="G108" s="127"/>
      <c r="H108" s="127"/>
      <c r="I108" s="123"/>
      <c r="J108" s="127"/>
      <c r="K108" s="127"/>
      <c r="L108" s="127"/>
      <c r="M108" s="127"/>
      <c r="N108" s="123"/>
      <c r="O108" s="127"/>
      <c r="P108" s="127"/>
      <c r="Q108" s="127"/>
      <c r="R108" s="127"/>
      <c r="S108" s="311"/>
      <c r="T108" s="311"/>
      <c r="U108" s="311"/>
      <c r="V108" s="311"/>
      <c r="W108" s="123"/>
      <c r="X108" s="123"/>
      <c r="Y108" s="123"/>
      <c r="Z108" s="123"/>
      <c r="AA108" s="123"/>
    </row>
    <row r="109" spans="2:27" s="178" customFormat="1">
      <c r="B109" s="342"/>
      <c r="C109" s="123"/>
      <c r="D109" s="123"/>
      <c r="E109" s="123"/>
      <c r="F109" s="123"/>
      <c r="G109" s="127"/>
      <c r="H109" s="127"/>
      <c r="I109" s="123"/>
      <c r="J109" s="127"/>
      <c r="K109" s="127"/>
      <c r="L109" s="127"/>
      <c r="M109" s="127"/>
      <c r="N109" s="123"/>
      <c r="O109" s="127"/>
      <c r="P109" s="127"/>
      <c r="Q109" s="127"/>
      <c r="R109" s="127"/>
      <c r="S109" s="311"/>
      <c r="T109" s="311"/>
      <c r="U109" s="311"/>
      <c r="V109" s="311"/>
      <c r="W109" s="123"/>
      <c r="X109" s="123"/>
      <c r="Y109" s="123"/>
      <c r="Z109" s="123"/>
      <c r="AA109" s="123"/>
    </row>
    <row r="110" spans="2:27" s="178" customFormat="1">
      <c r="B110" s="342"/>
      <c r="C110" s="123"/>
      <c r="D110" s="123"/>
      <c r="E110" s="123"/>
      <c r="F110" s="123"/>
      <c r="G110" s="127"/>
      <c r="H110" s="127"/>
      <c r="I110" s="123"/>
      <c r="J110" s="127"/>
      <c r="K110" s="127"/>
      <c r="L110" s="127"/>
      <c r="M110" s="127"/>
      <c r="N110" s="123"/>
      <c r="O110" s="127"/>
      <c r="P110" s="127"/>
      <c r="Q110" s="127"/>
      <c r="R110" s="127"/>
      <c r="S110" s="311"/>
      <c r="T110" s="311"/>
      <c r="U110" s="311"/>
      <c r="V110" s="311"/>
      <c r="W110" s="123"/>
      <c r="X110" s="123"/>
      <c r="Y110" s="123"/>
      <c r="Z110" s="123"/>
      <c r="AA110" s="123"/>
    </row>
    <row r="111" spans="2:27" s="178" customFormat="1">
      <c r="B111" s="342"/>
      <c r="C111" s="123"/>
      <c r="D111" s="123"/>
      <c r="E111" s="123"/>
      <c r="F111" s="123"/>
      <c r="G111" s="127"/>
      <c r="H111" s="127"/>
      <c r="I111" s="123"/>
      <c r="J111" s="127"/>
      <c r="K111" s="127"/>
      <c r="L111" s="127"/>
      <c r="M111" s="127"/>
      <c r="N111" s="123"/>
      <c r="O111" s="127"/>
      <c r="P111" s="127"/>
      <c r="Q111" s="127"/>
      <c r="R111" s="127"/>
      <c r="S111" s="311"/>
      <c r="T111" s="311"/>
      <c r="U111" s="311"/>
      <c r="V111" s="311"/>
      <c r="W111" s="123"/>
      <c r="X111" s="123"/>
      <c r="Y111" s="123"/>
      <c r="Z111" s="123"/>
      <c r="AA111" s="123"/>
    </row>
    <row r="112" spans="2:27" s="178" customFormat="1">
      <c r="B112" s="342"/>
      <c r="C112" s="123"/>
      <c r="D112" s="123"/>
      <c r="E112" s="123"/>
      <c r="F112" s="123"/>
      <c r="G112" s="127"/>
      <c r="H112" s="127"/>
      <c r="I112" s="123"/>
      <c r="J112" s="127"/>
      <c r="K112" s="127"/>
      <c r="L112" s="127"/>
      <c r="M112" s="127"/>
      <c r="N112" s="123"/>
      <c r="O112" s="127"/>
      <c r="P112" s="127"/>
      <c r="Q112" s="127"/>
      <c r="R112" s="127"/>
      <c r="S112" s="311"/>
      <c r="T112" s="311"/>
      <c r="U112" s="311"/>
      <c r="V112" s="311"/>
      <c r="W112" s="123"/>
      <c r="X112" s="123"/>
      <c r="Y112" s="123"/>
      <c r="Z112" s="123"/>
      <c r="AA112" s="123"/>
    </row>
    <row r="113" spans="2:27" s="178" customFormat="1">
      <c r="B113" s="342"/>
      <c r="C113" s="123"/>
      <c r="D113" s="123"/>
      <c r="E113" s="123"/>
      <c r="F113" s="123"/>
      <c r="G113" s="127"/>
      <c r="H113" s="127"/>
      <c r="I113" s="123"/>
      <c r="J113" s="127"/>
      <c r="K113" s="127"/>
      <c r="L113" s="127"/>
      <c r="M113" s="127"/>
      <c r="N113" s="123"/>
      <c r="O113" s="127"/>
      <c r="P113" s="127"/>
      <c r="Q113" s="127"/>
      <c r="R113" s="127"/>
      <c r="S113" s="311"/>
      <c r="T113" s="311"/>
      <c r="U113" s="311"/>
      <c r="V113" s="311"/>
      <c r="W113" s="123"/>
      <c r="X113" s="123"/>
      <c r="Y113" s="123"/>
      <c r="Z113" s="123"/>
      <c r="AA113" s="123"/>
    </row>
    <row r="114" spans="2:27" s="178" customFormat="1">
      <c r="B114" s="342"/>
      <c r="C114" s="123"/>
      <c r="D114" s="123"/>
      <c r="E114" s="123"/>
      <c r="F114" s="123"/>
      <c r="G114" s="127"/>
      <c r="H114" s="127"/>
      <c r="I114" s="123"/>
      <c r="J114" s="127"/>
      <c r="K114" s="127"/>
      <c r="L114" s="127"/>
      <c r="M114" s="127"/>
      <c r="N114" s="123"/>
      <c r="O114" s="127"/>
      <c r="P114" s="127"/>
      <c r="Q114" s="127"/>
      <c r="R114" s="127"/>
      <c r="S114" s="311"/>
      <c r="T114" s="311"/>
      <c r="U114" s="311"/>
      <c r="V114" s="311"/>
      <c r="W114" s="123"/>
      <c r="X114" s="123"/>
      <c r="Y114" s="123"/>
      <c r="Z114" s="123"/>
      <c r="AA114" s="123"/>
    </row>
    <row r="115" spans="2:27" s="178" customFormat="1">
      <c r="B115" s="342"/>
      <c r="C115" s="123"/>
      <c r="D115" s="123"/>
      <c r="E115" s="123"/>
      <c r="F115" s="123"/>
      <c r="G115" s="127"/>
      <c r="H115" s="127"/>
      <c r="I115" s="123"/>
      <c r="J115" s="127"/>
      <c r="K115" s="127"/>
      <c r="L115" s="127"/>
      <c r="M115" s="127"/>
      <c r="N115" s="123"/>
      <c r="O115" s="127"/>
      <c r="P115" s="127"/>
      <c r="Q115" s="127"/>
      <c r="R115" s="127"/>
      <c r="S115" s="311"/>
      <c r="T115" s="311"/>
      <c r="U115" s="311"/>
      <c r="V115" s="311"/>
      <c r="W115" s="123"/>
      <c r="X115" s="123"/>
      <c r="Y115" s="123"/>
      <c r="Z115" s="123"/>
      <c r="AA115" s="123"/>
    </row>
    <row r="116" spans="2:27" s="178" customFormat="1">
      <c r="B116" s="342"/>
      <c r="C116" s="123"/>
      <c r="D116" s="123"/>
      <c r="E116" s="123"/>
      <c r="F116" s="123"/>
      <c r="G116" s="127"/>
      <c r="H116" s="127"/>
      <c r="I116" s="123"/>
      <c r="J116" s="127"/>
      <c r="K116" s="127"/>
      <c r="L116" s="127"/>
      <c r="M116" s="127"/>
      <c r="N116" s="123"/>
      <c r="O116" s="127"/>
      <c r="P116" s="127"/>
      <c r="Q116" s="127"/>
      <c r="R116" s="127"/>
      <c r="S116" s="311"/>
      <c r="T116" s="311"/>
      <c r="U116" s="311"/>
      <c r="V116" s="311"/>
      <c r="W116" s="123"/>
      <c r="X116" s="123"/>
      <c r="Y116" s="123"/>
      <c r="Z116" s="123"/>
      <c r="AA116" s="123"/>
    </row>
    <row r="117" spans="2:27" s="178" customFormat="1">
      <c r="B117" s="342"/>
      <c r="C117" s="123"/>
      <c r="D117" s="123"/>
      <c r="E117" s="123"/>
      <c r="F117" s="123"/>
      <c r="G117" s="127"/>
      <c r="H117" s="127"/>
      <c r="I117" s="123"/>
      <c r="J117" s="127"/>
      <c r="K117" s="127"/>
      <c r="L117" s="127"/>
      <c r="M117" s="127"/>
      <c r="N117" s="123"/>
      <c r="O117" s="127"/>
      <c r="P117" s="127"/>
      <c r="Q117" s="127"/>
      <c r="R117" s="127"/>
      <c r="S117" s="311"/>
      <c r="T117" s="311"/>
      <c r="U117" s="311"/>
      <c r="V117" s="311"/>
      <c r="W117" s="123"/>
      <c r="X117" s="123"/>
      <c r="Y117" s="123"/>
      <c r="Z117" s="123"/>
      <c r="AA117" s="123"/>
    </row>
    <row r="118" spans="2:27" s="178" customFormat="1">
      <c r="B118" s="342"/>
      <c r="C118" s="123"/>
      <c r="D118" s="123"/>
      <c r="E118" s="123"/>
      <c r="F118" s="123"/>
      <c r="G118" s="127"/>
      <c r="H118" s="127"/>
      <c r="I118" s="123"/>
      <c r="J118" s="127"/>
      <c r="K118" s="127"/>
      <c r="L118" s="127"/>
      <c r="M118" s="127"/>
      <c r="N118" s="123"/>
      <c r="O118" s="127"/>
      <c r="P118" s="127"/>
      <c r="Q118" s="127"/>
      <c r="R118" s="127"/>
      <c r="S118" s="311"/>
      <c r="T118" s="311"/>
      <c r="U118" s="311"/>
      <c r="V118" s="311"/>
      <c r="W118" s="123"/>
      <c r="X118" s="123"/>
      <c r="Y118" s="123"/>
      <c r="Z118" s="123"/>
      <c r="AA118" s="123"/>
    </row>
    <row r="119" spans="2:27" s="178" customFormat="1">
      <c r="B119" s="342"/>
      <c r="C119" s="123"/>
      <c r="D119" s="123"/>
      <c r="E119" s="123"/>
      <c r="F119" s="123"/>
      <c r="G119" s="127"/>
      <c r="H119" s="127"/>
      <c r="I119" s="123"/>
      <c r="J119" s="127"/>
      <c r="K119" s="127"/>
      <c r="L119" s="127"/>
      <c r="M119" s="127"/>
      <c r="N119" s="123"/>
      <c r="O119" s="127"/>
      <c r="P119" s="127"/>
      <c r="Q119" s="127"/>
      <c r="R119" s="127"/>
      <c r="S119" s="311"/>
      <c r="T119" s="311"/>
      <c r="U119" s="311"/>
      <c r="V119" s="311"/>
      <c r="W119" s="123"/>
      <c r="X119" s="123"/>
      <c r="Y119" s="123"/>
      <c r="Z119" s="123"/>
      <c r="AA119" s="123"/>
    </row>
    <row r="120" spans="2:27" s="178" customFormat="1">
      <c r="B120" s="342"/>
      <c r="C120" s="123"/>
      <c r="D120" s="123"/>
      <c r="E120" s="123"/>
      <c r="F120" s="123"/>
      <c r="G120" s="127"/>
      <c r="H120" s="127"/>
      <c r="I120" s="123"/>
      <c r="J120" s="127"/>
      <c r="K120" s="127"/>
      <c r="L120" s="127"/>
      <c r="M120" s="127"/>
      <c r="N120" s="123"/>
      <c r="O120" s="127"/>
      <c r="P120" s="127"/>
      <c r="Q120" s="127"/>
      <c r="R120" s="127"/>
      <c r="S120" s="311"/>
      <c r="T120" s="311"/>
      <c r="U120" s="311"/>
      <c r="V120" s="311"/>
      <c r="W120" s="123"/>
      <c r="X120" s="123"/>
      <c r="Y120" s="123"/>
      <c r="Z120" s="123"/>
      <c r="AA120" s="123"/>
    </row>
    <row r="121" spans="2:27" s="178" customFormat="1">
      <c r="B121" s="342"/>
      <c r="C121" s="123"/>
      <c r="D121" s="123"/>
      <c r="E121" s="123"/>
      <c r="F121" s="123"/>
      <c r="G121" s="127"/>
      <c r="H121" s="127"/>
      <c r="I121" s="123"/>
      <c r="J121" s="127"/>
      <c r="K121" s="127"/>
      <c r="L121" s="127"/>
      <c r="M121" s="127"/>
      <c r="N121" s="123"/>
      <c r="O121" s="127"/>
      <c r="P121" s="127"/>
      <c r="Q121" s="127"/>
      <c r="R121" s="127"/>
      <c r="S121" s="311"/>
      <c r="T121" s="311"/>
      <c r="U121" s="311"/>
      <c r="V121" s="311"/>
      <c r="W121" s="123"/>
      <c r="X121" s="123"/>
      <c r="Y121" s="123"/>
      <c r="Z121" s="123"/>
      <c r="AA121" s="123"/>
    </row>
    <row r="122" spans="2:27" s="178" customFormat="1">
      <c r="B122" s="342"/>
      <c r="C122" s="123"/>
      <c r="D122" s="123"/>
      <c r="E122" s="123"/>
      <c r="F122" s="123"/>
      <c r="G122" s="127"/>
      <c r="H122" s="127"/>
      <c r="I122" s="123"/>
      <c r="J122" s="127"/>
      <c r="K122" s="127"/>
      <c r="L122" s="127"/>
      <c r="M122" s="127"/>
      <c r="N122" s="123"/>
      <c r="O122" s="127"/>
      <c r="P122" s="127"/>
      <c r="Q122" s="127"/>
      <c r="R122" s="127"/>
      <c r="S122" s="311"/>
      <c r="T122" s="311"/>
      <c r="U122" s="311"/>
      <c r="V122" s="311"/>
      <c r="W122" s="123"/>
      <c r="X122" s="123"/>
      <c r="Y122" s="123"/>
      <c r="Z122" s="123"/>
      <c r="AA122" s="123"/>
    </row>
    <row r="123" spans="2:27" s="178" customFormat="1">
      <c r="B123" s="342"/>
      <c r="C123" s="123"/>
      <c r="D123" s="123"/>
      <c r="E123" s="123"/>
      <c r="F123" s="123"/>
      <c r="G123" s="127"/>
      <c r="H123" s="127"/>
      <c r="I123" s="123"/>
      <c r="J123" s="127"/>
      <c r="K123" s="127"/>
      <c r="L123" s="127"/>
      <c r="M123" s="127"/>
      <c r="N123" s="123"/>
      <c r="O123" s="127"/>
      <c r="P123" s="127"/>
      <c r="Q123" s="127"/>
      <c r="R123" s="127"/>
      <c r="S123" s="311"/>
      <c r="T123" s="311"/>
      <c r="U123" s="311"/>
      <c r="V123" s="311"/>
      <c r="W123" s="123"/>
      <c r="X123" s="123"/>
      <c r="Y123" s="123"/>
      <c r="Z123" s="123"/>
      <c r="AA123" s="123"/>
    </row>
    <row r="124" spans="2:27" s="178" customFormat="1">
      <c r="B124" s="342"/>
      <c r="C124" s="123"/>
      <c r="D124" s="123"/>
      <c r="E124" s="123"/>
      <c r="F124" s="123"/>
      <c r="G124" s="127"/>
      <c r="H124" s="127"/>
      <c r="I124" s="123"/>
      <c r="J124" s="127"/>
      <c r="K124" s="127"/>
      <c r="L124" s="127"/>
      <c r="M124" s="127"/>
      <c r="N124" s="123"/>
      <c r="O124" s="127"/>
      <c r="P124" s="127"/>
      <c r="Q124" s="127"/>
      <c r="R124" s="127"/>
      <c r="S124" s="311"/>
      <c r="T124" s="311"/>
      <c r="U124" s="311"/>
      <c r="V124" s="311"/>
      <c r="W124" s="123"/>
      <c r="X124" s="123"/>
      <c r="Y124" s="123"/>
      <c r="Z124" s="123"/>
      <c r="AA124" s="123"/>
    </row>
    <row r="125" spans="2:27" s="178" customFormat="1">
      <c r="B125" s="342"/>
      <c r="C125" s="123"/>
      <c r="D125" s="123"/>
      <c r="E125" s="123"/>
      <c r="F125" s="123"/>
      <c r="G125" s="127"/>
      <c r="H125" s="127"/>
      <c r="I125" s="123"/>
      <c r="J125" s="127"/>
      <c r="K125" s="127"/>
      <c r="L125" s="127"/>
      <c r="M125" s="127"/>
      <c r="N125" s="123"/>
      <c r="O125" s="127"/>
      <c r="P125" s="127"/>
      <c r="Q125" s="127"/>
      <c r="R125" s="127"/>
      <c r="S125" s="311"/>
      <c r="T125" s="311"/>
      <c r="U125" s="311"/>
      <c r="V125" s="311"/>
      <c r="W125" s="123"/>
      <c r="X125" s="123"/>
      <c r="Y125" s="123"/>
      <c r="Z125" s="123"/>
      <c r="AA125" s="123"/>
    </row>
    <row r="126" spans="2:27" s="178" customFormat="1">
      <c r="B126" s="342"/>
      <c r="C126" s="123"/>
      <c r="D126" s="123"/>
      <c r="E126" s="123"/>
      <c r="F126" s="123"/>
      <c r="G126" s="127"/>
      <c r="H126" s="127"/>
      <c r="I126" s="123"/>
      <c r="J126" s="127"/>
      <c r="K126" s="127"/>
      <c r="L126" s="127"/>
      <c r="M126" s="127"/>
      <c r="N126" s="123"/>
      <c r="O126" s="127"/>
      <c r="P126" s="127"/>
      <c r="Q126" s="127"/>
      <c r="R126" s="127"/>
      <c r="S126" s="311"/>
      <c r="T126" s="311"/>
      <c r="U126" s="311"/>
      <c r="V126" s="311"/>
      <c r="W126" s="123"/>
      <c r="X126" s="123"/>
      <c r="Y126" s="123"/>
      <c r="Z126" s="123"/>
      <c r="AA126" s="123"/>
    </row>
    <row r="127" spans="2:27" s="178" customFormat="1">
      <c r="B127" s="342"/>
      <c r="C127" s="123"/>
      <c r="D127" s="123"/>
      <c r="E127" s="123"/>
      <c r="F127" s="123"/>
      <c r="G127" s="127"/>
      <c r="H127" s="127"/>
      <c r="I127" s="123"/>
      <c r="J127" s="127"/>
      <c r="K127" s="127"/>
      <c r="L127" s="127"/>
      <c r="M127" s="127"/>
      <c r="N127" s="123"/>
      <c r="O127" s="127"/>
      <c r="P127" s="127"/>
      <c r="Q127" s="127"/>
      <c r="R127" s="127"/>
      <c r="S127" s="311"/>
      <c r="T127" s="311"/>
      <c r="U127" s="311"/>
      <c r="V127" s="311"/>
      <c r="W127" s="123"/>
      <c r="X127" s="123"/>
      <c r="Y127" s="123"/>
      <c r="Z127" s="123"/>
      <c r="AA127" s="123"/>
    </row>
    <row r="128" spans="2:27" s="178" customFormat="1">
      <c r="B128" s="342"/>
      <c r="C128" s="123"/>
      <c r="D128" s="123"/>
      <c r="E128" s="123"/>
      <c r="F128" s="123"/>
      <c r="G128" s="127"/>
      <c r="H128" s="127"/>
      <c r="I128" s="123"/>
      <c r="J128" s="127"/>
      <c r="K128" s="127"/>
      <c r="L128" s="127"/>
      <c r="M128" s="127"/>
      <c r="N128" s="123"/>
      <c r="O128" s="127"/>
      <c r="P128" s="127"/>
      <c r="Q128" s="127"/>
      <c r="R128" s="127"/>
      <c r="S128" s="311"/>
      <c r="T128" s="311"/>
      <c r="U128" s="311"/>
      <c r="V128" s="311"/>
      <c r="W128" s="123"/>
      <c r="X128" s="123"/>
      <c r="Y128" s="123"/>
      <c r="Z128" s="123"/>
      <c r="AA128" s="123"/>
    </row>
    <row r="129" spans="2:27" s="178" customFormat="1">
      <c r="B129" s="342"/>
      <c r="C129" s="123"/>
      <c r="D129" s="123"/>
      <c r="E129" s="123"/>
      <c r="F129" s="123"/>
      <c r="G129" s="127"/>
      <c r="H129" s="127"/>
      <c r="I129" s="123"/>
      <c r="J129" s="127"/>
      <c r="K129" s="127"/>
      <c r="L129" s="127"/>
      <c r="M129" s="127"/>
      <c r="N129" s="123"/>
      <c r="O129" s="127"/>
      <c r="P129" s="127"/>
      <c r="Q129" s="127"/>
      <c r="R129" s="127"/>
      <c r="S129" s="311"/>
      <c r="T129" s="311"/>
      <c r="U129" s="311"/>
      <c r="V129" s="311"/>
      <c r="W129" s="123"/>
      <c r="X129" s="123"/>
      <c r="Y129" s="123"/>
      <c r="Z129" s="123"/>
      <c r="AA129" s="123"/>
    </row>
    <row r="130" spans="2:27" s="178" customFormat="1">
      <c r="B130" s="342"/>
      <c r="C130" s="123"/>
      <c r="D130" s="123"/>
      <c r="E130" s="123"/>
      <c r="F130" s="123"/>
      <c r="G130" s="127"/>
      <c r="H130" s="127"/>
      <c r="I130" s="123"/>
      <c r="J130" s="127"/>
      <c r="K130" s="127"/>
      <c r="L130" s="127"/>
      <c r="M130" s="127"/>
      <c r="N130" s="123"/>
      <c r="O130" s="127"/>
      <c r="P130" s="127"/>
      <c r="Q130" s="127"/>
      <c r="R130" s="127"/>
      <c r="S130" s="311"/>
      <c r="T130" s="311"/>
      <c r="U130" s="311"/>
      <c r="V130" s="311"/>
      <c r="W130" s="123"/>
      <c r="X130" s="123"/>
      <c r="Y130" s="123"/>
      <c r="Z130" s="123"/>
      <c r="AA130" s="123"/>
    </row>
    <row r="131" spans="2:27" s="178" customFormat="1">
      <c r="B131" s="342"/>
      <c r="C131" s="123"/>
      <c r="D131" s="123"/>
      <c r="E131" s="123"/>
      <c r="F131" s="123"/>
      <c r="G131" s="127"/>
      <c r="H131" s="127"/>
      <c r="I131" s="123"/>
      <c r="J131" s="127"/>
      <c r="K131" s="127"/>
      <c r="L131" s="127"/>
      <c r="M131" s="127"/>
      <c r="N131" s="123"/>
      <c r="O131" s="127"/>
      <c r="P131" s="127"/>
      <c r="Q131" s="127"/>
      <c r="R131" s="127"/>
      <c r="S131" s="311"/>
      <c r="T131" s="311"/>
      <c r="U131" s="311"/>
      <c r="V131" s="311"/>
      <c r="W131" s="123"/>
      <c r="X131" s="123"/>
      <c r="Y131" s="123"/>
      <c r="Z131" s="123"/>
      <c r="AA131" s="123"/>
    </row>
    <row r="132" spans="2:27" s="178" customFormat="1">
      <c r="B132" s="342"/>
      <c r="C132" s="123"/>
      <c r="D132" s="123"/>
      <c r="E132" s="123"/>
      <c r="F132" s="123"/>
      <c r="G132" s="127"/>
      <c r="H132" s="127"/>
      <c r="I132" s="123"/>
      <c r="J132" s="127"/>
      <c r="K132" s="127"/>
      <c r="L132" s="127"/>
      <c r="M132" s="127"/>
      <c r="N132" s="123"/>
      <c r="O132" s="127"/>
      <c r="P132" s="127"/>
      <c r="Q132" s="127"/>
      <c r="R132" s="127"/>
      <c r="S132" s="311"/>
      <c r="T132" s="311"/>
      <c r="U132" s="311"/>
      <c r="V132" s="311"/>
      <c r="W132" s="123"/>
      <c r="X132" s="123"/>
      <c r="Y132" s="123"/>
      <c r="Z132" s="123"/>
      <c r="AA132" s="123"/>
    </row>
    <row r="133" spans="2:27" s="178" customFormat="1">
      <c r="B133" s="342"/>
      <c r="C133" s="123"/>
      <c r="D133" s="123"/>
      <c r="E133" s="123"/>
      <c r="F133" s="123"/>
      <c r="G133" s="127"/>
      <c r="H133" s="127"/>
      <c r="I133" s="123"/>
      <c r="J133" s="127"/>
      <c r="K133" s="127"/>
      <c r="L133" s="127"/>
      <c r="M133" s="127"/>
      <c r="N133" s="123"/>
      <c r="O133" s="127"/>
      <c r="P133" s="127"/>
      <c r="Q133" s="127"/>
      <c r="R133" s="127"/>
      <c r="S133" s="311"/>
      <c r="T133" s="311"/>
      <c r="U133" s="311"/>
      <c r="V133" s="311"/>
      <c r="W133" s="123"/>
      <c r="X133" s="123"/>
      <c r="Y133" s="123"/>
      <c r="Z133" s="123"/>
      <c r="AA133" s="123"/>
    </row>
    <row r="134" spans="2:27" s="178" customFormat="1">
      <c r="B134" s="342"/>
      <c r="C134" s="123"/>
      <c r="D134" s="123"/>
      <c r="E134" s="123"/>
      <c r="F134" s="123"/>
      <c r="G134" s="127"/>
      <c r="H134" s="127"/>
      <c r="I134" s="123"/>
      <c r="J134" s="127"/>
      <c r="K134" s="127"/>
      <c r="L134" s="127"/>
      <c r="M134" s="127"/>
      <c r="N134" s="123"/>
      <c r="O134" s="127"/>
      <c r="P134" s="127"/>
      <c r="Q134" s="127"/>
      <c r="R134" s="127"/>
      <c r="S134" s="311"/>
      <c r="T134" s="311"/>
      <c r="U134" s="311"/>
      <c r="V134" s="311"/>
      <c r="W134" s="123"/>
      <c r="X134" s="123"/>
      <c r="Y134" s="123"/>
      <c r="Z134" s="123"/>
      <c r="AA134" s="123"/>
    </row>
    <row r="135" spans="2:27" s="178" customFormat="1">
      <c r="B135" s="342"/>
      <c r="C135" s="123"/>
      <c r="D135" s="123"/>
      <c r="E135" s="123"/>
      <c r="F135" s="123"/>
      <c r="G135" s="127"/>
      <c r="H135" s="127"/>
      <c r="I135" s="123"/>
      <c r="J135" s="127"/>
      <c r="K135" s="127"/>
      <c r="L135" s="127"/>
      <c r="M135" s="127"/>
      <c r="N135" s="123"/>
      <c r="O135" s="127"/>
      <c r="P135" s="127"/>
      <c r="Q135" s="127"/>
      <c r="R135" s="127"/>
      <c r="S135" s="311"/>
      <c r="T135" s="311"/>
      <c r="U135" s="311"/>
      <c r="V135" s="311"/>
      <c r="W135" s="123"/>
      <c r="X135" s="123"/>
      <c r="Y135" s="123"/>
      <c r="Z135" s="123"/>
      <c r="AA135" s="123"/>
    </row>
    <row r="136" spans="2:27" s="178" customFormat="1">
      <c r="B136" s="342"/>
      <c r="C136" s="123"/>
      <c r="D136" s="123"/>
      <c r="E136" s="123"/>
      <c r="F136" s="123"/>
      <c r="G136" s="127"/>
      <c r="H136" s="127"/>
      <c r="I136" s="123"/>
      <c r="J136" s="127"/>
      <c r="K136" s="127"/>
      <c r="L136" s="127"/>
      <c r="M136" s="127"/>
      <c r="N136" s="123"/>
      <c r="O136" s="127"/>
      <c r="P136" s="127"/>
      <c r="Q136" s="127"/>
      <c r="R136" s="127"/>
      <c r="S136" s="311"/>
      <c r="T136" s="311"/>
      <c r="U136" s="311"/>
      <c r="V136" s="311"/>
      <c r="W136" s="123"/>
      <c r="X136" s="123"/>
      <c r="Y136" s="123"/>
      <c r="Z136" s="123"/>
      <c r="AA136" s="123"/>
    </row>
    <row r="137" spans="2:27" s="178" customFormat="1">
      <c r="B137" s="342"/>
      <c r="C137" s="123"/>
      <c r="D137" s="123"/>
      <c r="E137" s="123"/>
      <c r="F137" s="123"/>
      <c r="G137" s="127"/>
      <c r="H137" s="127"/>
      <c r="I137" s="123"/>
      <c r="J137" s="127"/>
      <c r="K137" s="127"/>
      <c r="L137" s="127"/>
      <c r="M137" s="127"/>
      <c r="N137" s="123"/>
      <c r="O137" s="127"/>
      <c r="P137" s="127"/>
      <c r="Q137" s="127"/>
      <c r="R137" s="127"/>
      <c r="S137" s="311"/>
      <c r="T137" s="311"/>
      <c r="U137" s="311"/>
      <c r="V137" s="311"/>
      <c r="W137" s="123"/>
      <c r="X137" s="123"/>
      <c r="Y137" s="123"/>
      <c r="Z137" s="123"/>
      <c r="AA137" s="123"/>
    </row>
    <row r="138" spans="2:27" s="178" customFormat="1">
      <c r="B138" s="342"/>
      <c r="C138" s="123"/>
      <c r="D138" s="123"/>
      <c r="E138" s="123"/>
      <c r="F138" s="123"/>
      <c r="G138" s="127"/>
      <c r="H138" s="127"/>
      <c r="I138" s="123"/>
      <c r="J138" s="127"/>
      <c r="K138" s="127"/>
      <c r="L138" s="127"/>
      <c r="M138" s="127"/>
      <c r="N138" s="123"/>
      <c r="O138" s="127"/>
      <c r="P138" s="127"/>
      <c r="Q138" s="127"/>
      <c r="R138" s="127"/>
      <c r="S138" s="311"/>
      <c r="T138" s="311"/>
      <c r="U138" s="311"/>
      <c r="V138" s="311"/>
      <c r="W138" s="123"/>
      <c r="X138" s="123"/>
      <c r="Y138" s="123"/>
      <c r="Z138" s="123"/>
      <c r="AA138" s="123"/>
    </row>
    <row r="139" spans="2:27" s="178" customFormat="1">
      <c r="B139" s="342"/>
      <c r="C139" s="123"/>
      <c r="D139" s="123"/>
      <c r="E139" s="123"/>
      <c r="F139" s="123"/>
      <c r="G139" s="127"/>
      <c r="H139" s="127"/>
      <c r="I139" s="123"/>
      <c r="J139" s="127"/>
      <c r="K139" s="127"/>
      <c r="L139" s="127"/>
      <c r="M139" s="127"/>
      <c r="N139" s="123"/>
      <c r="O139" s="127"/>
      <c r="P139" s="127"/>
      <c r="Q139" s="127"/>
      <c r="R139" s="127"/>
      <c r="S139" s="311"/>
      <c r="T139" s="311"/>
      <c r="U139" s="311"/>
      <c r="V139" s="311"/>
      <c r="W139" s="123"/>
      <c r="X139" s="123"/>
      <c r="Y139" s="123"/>
      <c r="Z139" s="123"/>
      <c r="AA139" s="123"/>
    </row>
    <row r="140" spans="2:27" s="178" customFormat="1">
      <c r="B140" s="342"/>
      <c r="C140" s="123"/>
      <c r="D140" s="123"/>
      <c r="E140" s="123"/>
      <c r="F140" s="123"/>
      <c r="G140" s="127"/>
      <c r="H140" s="127"/>
      <c r="I140" s="123"/>
      <c r="J140" s="127"/>
      <c r="K140" s="127"/>
      <c r="L140" s="127"/>
      <c r="M140" s="127"/>
      <c r="N140" s="123"/>
      <c r="O140" s="127"/>
      <c r="P140" s="127"/>
      <c r="Q140" s="127"/>
      <c r="R140" s="127"/>
      <c r="S140" s="311"/>
      <c r="T140" s="311"/>
      <c r="U140" s="311"/>
      <c r="V140" s="311"/>
      <c r="W140" s="123"/>
      <c r="X140" s="123"/>
      <c r="Y140" s="123"/>
      <c r="Z140" s="123"/>
      <c r="AA140" s="123"/>
    </row>
    <row r="141" spans="2:27" s="178" customFormat="1">
      <c r="B141" s="342"/>
      <c r="C141" s="123"/>
      <c r="D141" s="123"/>
      <c r="E141" s="123"/>
      <c r="F141" s="123"/>
      <c r="G141" s="127"/>
      <c r="H141" s="127"/>
      <c r="I141" s="123"/>
      <c r="J141" s="127"/>
      <c r="K141" s="127"/>
      <c r="L141" s="127"/>
      <c r="M141" s="127"/>
      <c r="N141" s="123"/>
      <c r="O141" s="127"/>
      <c r="P141" s="127"/>
      <c r="Q141" s="127"/>
      <c r="R141" s="127"/>
      <c r="S141" s="311"/>
      <c r="T141" s="311"/>
      <c r="U141" s="311"/>
      <c r="V141" s="311"/>
      <c r="W141" s="123"/>
      <c r="X141" s="123"/>
      <c r="Y141" s="123"/>
      <c r="Z141" s="123"/>
      <c r="AA141" s="123"/>
    </row>
    <row r="142" spans="2:27" s="178" customFormat="1">
      <c r="B142" s="342"/>
      <c r="C142" s="123"/>
      <c r="D142" s="123"/>
      <c r="E142" s="123"/>
      <c r="F142" s="123"/>
      <c r="G142" s="127"/>
      <c r="H142" s="127"/>
      <c r="I142" s="123"/>
      <c r="J142" s="127"/>
      <c r="K142" s="127"/>
      <c r="L142" s="127"/>
      <c r="M142" s="127"/>
      <c r="N142" s="123"/>
      <c r="O142" s="127"/>
      <c r="P142" s="127"/>
      <c r="Q142" s="127"/>
      <c r="R142" s="127"/>
      <c r="S142" s="311"/>
      <c r="T142" s="311"/>
      <c r="U142" s="311"/>
      <c r="V142" s="311"/>
      <c r="W142" s="123"/>
      <c r="X142" s="123"/>
      <c r="Y142" s="123"/>
      <c r="Z142" s="123"/>
      <c r="AA142" s="123"/>
    </row>
    <row r="143" spans="2:27" s="178" customFormat="1">
      <c r="B143" s="342"/>
      <c r="C143" s="123"/>
      <c r="D143" s="123"/>
      <c r="E143" s="123"/>
      <c r="F143" s="123"/>
      <c r="G143" s="127"/>
      <c r="H143" s="127"/>
      <c r="I143" s="123"/>
      <c r="J143" s="127"/>
      <c r="K143" s="127"/>
      <c r="L143" s="127"/>
      <c r="M143" s="127"/>
      <c r="N143" s="123"/>
      <c r="O143" s="127"/>
      <c r="P143" s="127"/>
      <c r="Q143" s="127"/>
      <c r="R143" s="127"/>
      <c r="S143" s="311"/>
      <c r="T143" s="311"/>
      <c r="U143" s="311"/>
      <c r="V143" s="311"/>
      <c r="W143" s="123"/>
      <c r="X143" s="123"/>
      <c r="Y143" s="123"/>
      <c r="Z143" s="123"/>
      <c r="AA143" s="123"/>
    </row>
    <row r="144" spans="2:27" s="178" customFormat="1">
      <c r="B144" s="342"/>
      <c r="C144" s="123"/>
      <c r="D144" s="123"/>
      <c r="E144" s="123"/>
      <c r="F144" s="123"/>
      <c r="G144" s="127"/>
      <c r="H144" s="127"/>
      <c r="I144" s="123"/>
      <c r="J144" s="127"/>
      <c r="K144" s="127"/>
      <c r="L144" s="127"/>
      <c r="M144" s="127"/>
      <c r="N144" s="123"/>
      <c r="O144" s="127"/>
      <c r="P144" s="127"/>
      <c r="Q144" s="127"/>
      <c r="R144" s="127"/>
      <c r="S144" s="311"/>
      <c r="T144" s="311"/>
      <c r="U144" s="311"/>
      <c r="V144" s="311"/>
      <c r="W144" s="123"/>
      <c r="X144" s="123"/>
      <c r="Y144" s="123"/>
      <c r="Z144" s="123"/>
      <c r="AA144" s="123"/>
    </row>
    <row r="145" spans="2:27" s="178" customFormat="1">
      <c r="B145" s="342"/>
      <c r="C145" s="123"/>
      <c r="D145" s="123"/>
      <c r="E145" s="123"/>
      <c r="F145" s="123"/>
      <c r="G145" s="127"/>
      <c r="H145" s="127"/>
      <c r="I145" s="123"/>
      <c r="J145" s="127"/>
      <c r="K145" s="127"/>
      <c r="L145" s="127"/>
      <c r="M145" s="127"/>
      <c r="N145" s="123"/>
      <c r="O145" s="127"/>
      <c r="P145" s="127"/>
      <c r="Q145" s="127"/>
      <c r="R145" s="127"/>
      <c r="S145" s="311"/>
      <c r="T145" s="311"/>
      <c r="U145" s="311"/>
      <c r="V145" s="311"/>
      <c r="W145" s="123"/>
      <c r="X145" s="123"/>
      <c r="Y145" s="123"/>
      <c r="Z145" s="123"/>
      <c r="AA145" s="123"/>
    </row>
    <row r="146" spans="2:27" s="178" customFormat="1">
      <c r="B146" s="342"/>
      <c r="C146" s="123"/>
      <c r="D146" s="123"/>
      <c r="E146" s="123"/>
      <c r="F146" s="123"/>
      <c r="G146" s="127"/>
      <c r="H146" s="127"/>
      <c r="I146" s="123"/>
      <c r="J146" s="127"/>
      <c r="K146" s="127"/>
      <c r="L146" s="127"/>
      <c r="M146" s="127"/>
      <c r="N146" s="123"/>
      <c r="O146" s="127"/>
      <c r="P146" s="127"/>
      <c r="Q146" s="127"/>
      <c r="R146" s="127"/>
      <c r="S146" s="311"/>
      <c r="T146" s="311"/>
      <c r="U146" s="311"/>
      <c r="V146" s="311"/>
      <c r="W146" s="123"/>
      <c r="X146" s="123"/>
      <c r="Y146" s="123"/>
      <c r="Z146" s="123"/>
      <c r="AA146" s="123"/>
    </row>
    <row r="147" spans="2:27" s="178" customFormat="1">
      <c r="B147" s="342"/>
      <c r="C147" s="123"/>
      <c r="D147" s="123"/>
      <c r="E147" s="123"/>
      <c r="F147" s="123"/>
      <c r="G147" s="127"/>
      <c r="H147" s="127"/>
      <c r="I147" s="123"/>
      <c r="J147" s="127"/>
      <c r="K147" s="127"/>
      <c r="L147" s="127"/>
      <c r="M147" s="127"/>
      <c r="N147" s="123"/>
      <c r="O147" s="127"/>
      <c r="P147" s="127"/>
      <c r="Q147" s="127"/>
      <c r="R147" s="127"/>
      <c r="S147" s="311"/>
      <c r="T147" s="311"/>
      <c r="U147" s="311"/>
      <c r="V147" s="311"/>
      <c r="W147" s="123"/>
      <c r="X147" s="123"/>
      <c r="Y147" s="123"/>
      <c r="Z147" s="123"/>
      <c r="AA147" s="123"/>
    </row>
    <row r="148" spans="2:27" s="178" customFormat="1">
      <c r="B148" s="342"/>
      <c r="C148" s="123"/>
      <c r="D148" s="123"/>
      <c r="E148" s="123"/>
      <c r="F148" s="123"/>
      <c r="G148" s="127"/>
      <c r="H148" s="127"/>
      <c r="I148" s="123"/>
      <c r="J148" s="127"/>
      <c r="K148" s="127"/>
      <c r="L148" s="127"/>
      <c r="M148" s="127"/>
      <c r="N148" s="123"/>
      <c r="O148" s="127"/>
      <c r="P148" s="127"/>
      <c r="Q148" s="127"/>
      <c r="R148" s="127"/>
      <c r="S148" s="311"/>
      <c r="T148" s="311"/>
      <c r="U148" s="311"/>
      <c r="V148" s="311"/>
      <c r="W148" s="123"/>
      <c r="X148" s="123"/>
      <c r="Y148" s="123"/>
      <c r="Z148" s="123"/>
      <c r="AA148" s="123"/>
    </row>
    <row r="149" spans="2:27" s="178" customFormat="1">
      <c r="B149" s="342"/>
      <c r="C149" s="123"/>
      <c r="D149" s="123"/>
      <c r="E149" s="123"/>
      <c r="F149" s="123"/>
      <c r="G149" s="127"/>
      <c r="H149" s="127"/>
      <c r="I149" s="123"/>
      <c r="J149" s="127"/>
      <c r="K149" s="127"/>
      <c r="L149" s="127"/>
      <c r="M149" s="127"/>
      <c r="N149" s="123"/>
      <c r="O149" s="127"/>
      <c r="P149" s="127"/>
      <c r="Q149" s="127"/>
      <c r="R149" s="127"/>
      <c r="S149" s="311"/>
      <c r="T149" s="311"/>
      <c r="U149" s="311"/>
      <c r="V149" s="311"/>
      <c r="W149" s="123"/>
      <c r="X149" s="123"/>
      <c r="Y149" s="123"/>
      <c r="Z149" s="123"/>
      <c r="AA149" s="123"/>
    </row>
    <row r="150" spans="2:27" s="178" customFormat="1">
      <c r="B150" s="342"/>
      <c r="C150" s="123"/>
      <c r="D150" s="123"/>
      <c r="E150" s="123"/>
      <c r="F150" s="123"/>
      <c r="G150" s="127"/>
      <c r="H150" s="127"/>
      <c r="I150" s="123"/>
      <c r="J150" s="127"/>
      <c r="K150" s="127"/>
      <c r="L150" s="127"/>
      <c r="M150" s="127"/>
      <c r="N150" s="123"/>
      <c r="O150" s="127"/>
      <c r="P150" s="127"/>
      <c r="Q150" s="127"/>
      <c r="R150" s="127"/>
      <c r="S150" s="311"/>
      <c r="T150" s="311"/>
      <c r="U150" s="311"/>
      <c r="V150" s="311"/>
      <c r="W150" s="123"/>
      <c r="X150" s="123"/>
      <c r="Y150" s="123"/>
      <c r="Z150" s="123"/>
      <c r="AA150" s="123"/>
    </row>
    <row r="151" spans="2:27" s="178" customFormat="1">
      <c r="B151" s="342"/>
      <c r="C151" s="123"/>
      <c r="D151" s="123"/>
      <c r="E151" s="123"/>
      <c r="F151" s="123"/>
      <c r="G151" s="127"/>
      <c r="H151" s="127"/>
      <c r="I151" s="123"/>
      <c r="J151" s="127"/>
      <c r="K151" s="127"/>
      <c r="L151" s="127"/>
      <c r="M151" s="127"/>
      <c r="N151" s="123"/>
      <c r="O151" s="127"/>
      <c r="P151" s="127"/>
      <c r="Q151" s="127"/>
      <c r="R151" s="127"/>
      <c r="S151" s="311"/>
      <c r="T151" s="311"/>
      <c r="U151" s="311"/>
      <c r="V151" s="311"/>
      <c r="W151" s="123"/>
      <c r="X151" s="123"/>
      <c r="Y151" s="123"/>
      <c r="Z151" s="123"/>
      <c r="AA151" s="123"/>
    </row>
    <row r="152" spans="2:27" s="178" customFormat="1">
      <c r="B152" s="342"/>
      <c r="C152" s="123"/>
      <c r="D152" s="123"/>
      <c r="E152" s="123"/>
      <c r="F152" s="123"/>
      <c r="G152" s="127"/>
      <c r="H152" s="127"/>
      <c r="I152" s="123"/>
      <c r="J152" s="127"/>
      <c r="K152" s="127"/>
      <c r="L152" s="127"/>
      <c r="M152" s="127"/>
      <c r="N152" s="123"/>
      <c r="O152" s="127"/>
      <c r="P152" s="127"/>
      <c r="Q152" s="127"/>
      <c r="R152" s="127"/>
      <c r="S152" s="311"/>
      <c r="T152" s="311"/>
      <c r="U152" s="311"/>
      <c r="V152" s="311"/>
      <c r="W152" s="123"/>
      <c r="X152" s="123"/>
      <c r="Y152" s="123"/>
      <c r="Z152" s="123"/>
      <c r="AA152" s="123"/>
    </row>
    <row r="153" spans="2:27" s="178" customFormat="1">
      <c r="B153" s="342"/>
      <c r="C153" s="123"/>
      <c r="D153" s="123"/>
      <c r="E153" s="123"/>
      <c r="F153" s="123"/>
      <c r="G153" s="127"/>
      <c r="H153" s="127"/>
      <c r="I153" s="123"/>
      <c r="J153" s="127"/>
      <c r="K153" s="127"/>
      <c r="L153" s="127"/>
      <c r="M153" s="127"/>
      <c r="N153" s="123"/>
      <c r="O153" s="127"/>
      <c r="P153" s="127"/>
      <c r="Q153" s="127"/>
      <c r="R153" s="127"/>
      <c r="S153" s="311"/>
      <c r="T153" s="311"/>
      <c r="U153" s="311"/>
      <c r="V153" s="311"/>
      <c r="W153" s="123"/>
      <c r="X153" s="123"/>
      <c r="Y153" s="123"/>
      <c r="Z153" s="123"/>
      <c r="AA153" s="123"/>
    </row>
    <row r="154" spans="2:27" s="178" customFormat="1">
      <c r="B154" s="342"/>
      <c r="C154" s="123"/>
      <c r="D154" s="123"/>
      <c r="E154" s="123"/>
      <c r="F154" s="123"/>
      <c r="G154" s="127"/>
      <c r="H154" s="127"/>
      <c r="I154" s="123"/>
      <c r="J154" s="127"/>
      <c r="K154" s="127"/>
      <c r="L154" s="127"/>
      <c r="M154" s="127"/>
      <c r="N154" s="123"/>
      <c r="O154" s="127"/>
      <c r="P154" s="127"/>
      <c r="Q154" s="127"/>
      <c r="R154" s="127"/>
      <c r="S154" s="311"/>
      <c r="T154" s="311"/>
      <c r="U154" s="311"/>
      <c r="V154" s="311"/>
      <c r="W154" s="123"/>
      <c r="X154" s="123"/>
      <c r="Y154" s="123"/>
      <c r="Z154" s="123"/>
      <c r="AA154" s="123"/>
    </row>
    <row r="155" spans="2:27" s="178" customFormat="1">
      <c r="B155" s="342"/>
      <c r="C155" s="123"/>
      <c r="D155" s="123"/>
      <c r="E155" s="123"/>
      <c r="F155" s="123"/>
      <c r="G155" s="127"/>
      <c r="H155" s="127"/>
      <c r="I155" s="123"/>
      <c r="J155" s="127"/>
      <c r="K155" s="127"/>
      <c r="L155" s="127"/>
      <c r="M155" s="127"/>
      <c r="N155" s="123"/>
      <c r="O155" s="127"/>
      <c r="P155" s="127"/>
      <c r="Q155" s="127"/>
      <c r="R155" s="127"/>
      <c r="S155" s="311"/>
      <c r="T155" s="311"/>
      <c r="U155" s="311"/>
      <c r="V155" s="311"/>
      <c r="W155" s="123"/>
      <c r="X155" s="123"/>
      <c r="Y155" s="123"/>
      <c r="Z155" s="123"/>
      <c r="AA155" s="123"/>
    </row>
    <row r="156" spans="2:27" s="178" customFormat="1">
      <c r="B156" s="342"/>
      <c r="C156" s="123"/>
      <c r="D156" s="123"/>
      <c r="E156" s="123"/>
      <c r="F156" s="123"/>
      <c r="G156" s="127"/>
      <c r="H156" s="127"/>
      <c r="I156" s="123"/>
      <c r="J156" s="127"/>
      <c r="K156" s="127"/>
      <c r="L156" s="127"/>
      <c r="M156" s="127"/>
      <c r="N156" s="123"/>
      <c r="O156" s="127"/>
      <c r="P156" s="127"/>
      <c r="Q156" s="127"/>
      <c r="R156" s="127"/>
      <c r="S156" s="311"/>
      <c r="T156" s="311"/>
      <c r="U156" s="311"/>
      <c r="V156" s="311"/>
      <c r="W156" s="123"/>
      <c r="X156" s="123"/>
      <c r="Y156" s="123"/>
      <c r="Z156" s="123"/>
      <c r="AA156" s="123"/>
    </row>
    <row r="157" spans="2:27" s="178" customFormat="1">
      <c r="B157" s="342"/>
      <c r="C157" s="123"/>
      <c r="D157" s="123"/>
      <c r="E157" s="123"/>
      <c r="F157" s="123"/>
      <c r="G157" s="127"/>
      <c r="H157" s="127"/>
      <c r="I157" s="123"/>
      <c r="J157" s="127"/>
      <c r="K157" s="127"/>
      <c r="L157" s="127"/>
      <c r="M157" s="127"/>
      <c r="N157" s="123"/>
      <c r="O157" s="127"/>
      <c r="P157" s="127"/>
      <c r="Q157" s="127"/>
      <c r="R157" s="127"/>
      <c r="S157" s="311"/>
      <c r="T157" s="311"/>
      <c r="U157" s="311"/>
      <c r="V157" s="311"/>
      <c r="W157" s="123"/>
      <c r="X157" s="123"/>
      <c r="Y157" s="123"/>
      <c r="Z157" s="123"/>
      <c r="AA157" s="123"/>
    </row>
    <row r="158" spans="2:27" s="178" customFormat="1">
      <c r="B158" s="342"/>
      <c r="C158" s="123"/>
      <c r="D158" s="123"/>
      <c r="E158" s="123"/>
      <c r="F158" s="123"/>
      <c r="G158" s="127"/>
      <c r="H158" s="127"/>
      <c r="I158" s="123"/>
      <c r="J158" s="127"/>
      <c r="K158" s="127"/>
      <c r="L158" s="127"/>
      <c r="M158" s="127"/>
      <c r="N158" s="123"/>
      <c r="O158" s="127"/>
      <c r="P158" s="127"/>
      <c r="Q158" s="127"/>
      <c r="R158" s="127"/>
      <c r="S158" s="311"/>
      <c r="T158" s="311"/>
      <c r="U158" s="311"/>
      <c r="V158" s="311"/>
      <c r="W158" s="123"/>
      <c r="X158" s="123"/>
      <c r="Y158" s="123"/>
      <c r="Z158" s="123"/>
      <c r="AA158" s="123"/>
    </row>
    <row r="159" spans="2:27" s="178" customFormat="1">
      <c r="B159" s="342"/>
      <c r="C159" s="123"/>
      <c r="D159" s="123"/>
      <c r="E159" s="123"/>
      <c r="F159" s="123"/>
      <c r="G159" s="127"/>
      <c r="H159" s="127"/>
      <c r="I159" s="123"/>
      <c r="J159" s="127"/>
      <c r="K159" s="127"/>
      <c r="L159" s="127"/>
      <c r="M159" s="127"/>
      <c r="N159" s="123"/>
      <c r="O159" s="127"/>
      <c r="P159" s="127"/>
      <c r="Q159" s="127"/>
      <c r="R159" s="127"/>
      <c r="S159" s="311"/>
      <c r="T159" s="311"/>
      <c r="U159" s="311"/>
      <c r="V159" s="311"/>
      <c r="W159" s="123"/>
      <c r="X159" s="123"/>
      <c r="Y159" s="123"/>
      <c r="Z159" s="123"/>
      <c r="AA159" s="123"/>
    </row>
    <row r="160" spans="2:27" s="178" customFormat="1">
      <c r="B160" s="342"/>
      <c r="C160" s="123"/>
      <c r="D160" s="123"/>
      <c r="E160" s="123"/>
      <c r="F160" s="123"/>
      <c r="G160" s="127"/>
      <c r="H160" s="127"/>
      <c r="I160" s="123"/>
      <c r="J160" s="127"/>
      <c r="K160" s="127"/>
      <c r="L160" s="127"/>
      <c r="M160" s="127"/>
      <c r="N160" s="123"/>
      <c r="O160" s="127"/>
      <c r="P160" s="127"/>
      <c r="Q160" s="127"/>
      <c r="R160" s="127"/>
      <c r="S160" s="311"/>
      <c r="T160" s="311"/>
      <c r="U160" s="311"/>
      <c r="V160" s="311"/>
      <c r="W160" s="123"/>
      <c r="X160" s="123"/>
      <c r="Y160" s="123"/>
      <c r="Z160" s="123"/>
      <c r="AA160" s="123"/>
    </row>
    <row r="161" spans="2:27" s="178" customFormat="1">
      <c r="B161" s="342"/>
      <c r="C161" s="123"/>
      <c r="D161" s="123"/>
      <c r="E161" s="123"/>
      <c r="F161" s="123"/>
      <c r="G161" s="127"/>
      <c r="H161" s="127"/>
      <c r="I161" s="123"/>
      <c r="J161" s="127"/>
      <c r="K161" s="127"/>
      <c r="L161" s="127"/>
      <c r="M161" s="127"/>
      <c r="N161" s="123"/>
      <c r="O161" s="127"/>
      <c r="P161" s="127"/>
      <c r="Q161" s="127"/>
      <c r="R161" s="127"/>
      <c r="S161" s="311"/>
      <c r="T161" s="311"/>
      <c r="U161" s="311"/>
      <c r="V161" s="311"/>
      <c r="W161" s="123"/>
      <c r="X161" s="123"/>
      <c r="Y161" s="123"/>
      <c r="Z161" s="123"/>
      <c r="AA161" s="123"/>
    </row>
    <row r="162" spans="2:27" s="178" customFormat="1">
      <c r="B162" s="342"/>
      <c r="C162" s="123"/>
      <c r="D162" s="123"/>
      <c r="E162" s="123"/>
      <c r="F162" s="123"/>
      <c r="G162" s="127"/>
      <c r="H162" s="127"/>
      <c r="I162" s="123"/>
      <c r="J162" s="127"/>
      <c r="K162" s="127"/>
      <c r="L162" s="127"/>
      <c r="M162" s="127"/>
      <c r="N162" s="123"/>
      <c r="O162" s="127"/>
      <c r="P162" s="127"/>
      <c r="Q162" s="127"/>
      <c r="R162" s="127"/>
      <c r="S162" s="311"/>
      <c r="T162" s="311"/>
      <c r="U162" s="311"/>
      <c r="V162" s="311"/>
      <c r="W162" s="123"/>
      <c r="X162" s="123"/>
      <c r="Y162" s="123"/>
      <c r="Z162" s="123"/>
      <c r="AA162" s="123"/>
    </row>
    <row r="163" spans="2:27" s="178" customFormat="1">
      <c r="B163" s="342"/>
      <c r="C163" s="123"/>
      <c r="D163" s="123"/>
      <c r="E163" s="123"/>
      <c r="F163" s="123"/>
      <c r="G163" s="127"/>
      <c r="H163" s="127"/>
      <c r="I163" s="123"/>
      <c r="J163" s="127"/>
      <c r="K163" s="127"/>
      <c r="L163" s="127"/>
      <c r="M163" s="127"/>
      <c r="N163" s="123"/>
      <c r="O163" s="127"/>
      <c r="P163" s="127"/>
      <c r="Q163" s="127"/>
      <c r="R163" s="127"/>
      <c r="S163" s="311"/>
      <c r="T163" s="311"/>
      <c r="U163" s="311"/>
      <c r="V163" s="311"/>
      <c r="W163" s="123"/>
      <c r="X163" s="123"/>
      <c r="Y163" s="123"/>
      <c r="Z163" s="123"/>
      <c r="AA163" s="123"/>
    </row>
    <row r="164" spans="2:27" s="178" customFormat="1">
      <c r="B164" s="342"/>
      <c r="C164" s="123"/>
      <c r="D164" s="123"/>
      <c r="E164" s="123"/>
      <c r="F164" s="123"/>
      <c r="G164" s="127"/>
      <c r="H164" s="127"/>
      <c r="I164" s="123"/>
      <c r="J164" s="127"/>
      <c r="K164" s="127"/>
      <c r="L164" s="127"/>
      <c r="M164" s="127"/>
      <c r="N164" s="123"/>
      <c r="O164" s="127"/>
      <c r="P164" s="127"/>
      <c r="Q164" s="127"/>
      <c r="R164" s="127"/>
      <c r="S164" s="311"/>
      <c r="T164" s="311"/>
      <c r="U164" s="311"/>
      <c r="V164" s="311"/>
      <c r="W164" s="123"/>
      <c r="X164" s="123"/>
      <c r="Y164" s="123"/>
      <c r="Z164" s="123"/>
      <c r="AA164" s="123"/>
    </row>
    <row r="165" spans="2:27" s="178" customFormat="1">
      <c r="B165" s="342"/>
      <c r="C165" s="123"/>
      <c r="D165" s="123"/>
      <c r="E165" s="123"/>
      <c r="F165" s="123"/>
      <c r="G165" s="127"/>
      <c r="H165" s="127"/>
      <c r="I165" s="123"/>
      <c r="J165" s="127"/>
      <c r="K165" s="127"/>
      <c r="L165" s="127"/>
      <c r="M165" s="127"/>
      <c r="N165" s="123"/>
      <c r="O165" s="127"/>
      <c r="P165" s="127"/>
      <c r="Q165" s="127"/>
      <c r="R165" s="127"/>
      <c r="S165" s="311"/>
      <c r="T165" s="311"/>
      <c r="U165" s="311"/>
      <c r="V165" s="311"/>
      <c r="W165" s="123"/>
      <c r="X165" s="123"/>
      <c r="Y165" s="123"/>
      <c r="Z165" s="123"/>
      <c r="AA165" s="123"/>
    </row>
    <row r="166" spans="2:27" s="178" customFormat="1">
      <c r="B166" s="342"/>
      <c r="C166" s="123"/>
      <c r="D166" s="123"/>
      <c r="E166" s="123"/>
      <c r="F166" s="123"/>
      <c r="G166" s="127"/>
      <c r="H166" s="127"/>
      <c r="I166" s="123"/>
      <c r="J166" s="127"/>
      <c r="K166" s="127"/>
      <c r="L166" s="127"/>
      <c r="M166" s="127"/>
      <c r="N166" s="123"/>
      <c r="O166" s="127"/>
      <c r="P166" s="127"/>
      <c r="Q166" s="127"/>
      <c r="R166" s="127"/>
      <c r="S166" s="311"/>
      <c r="T166" s="311"/>
      <c r="U166" s="311"/>
      <c r="V166" s="311"/>
      <c r="W166" s="123"/>
      <c r="X166" s="123"/>
      <c r="Y166" s="123"/>
      <c r="Z166" s="123"/>
      <c r="AA166" s="123"/>
    </row>
    <row r="167" spans="2:27" s="178" customFormat="1">
      <c r="B167" s="342"/>
      <c r="C167" s="123"/>
      <c r="D167" s="123"/>
      <c r="E167" s="123"/>
      <c r="F167" s="123"/>
      <c r="G167" s="127"/>
      <c r="H167" s="127"/>
      <c r="I167" s="123"/>
      <c r="J167" s="127"/>
      <c r="K167" s="127"/>
      <c r="L167" s="127"/>
      <c r="M167" s="127"/>
      <c r="N167" s="123"/>
      <c r="O167" s="127"/>
      <c r="P167" s="127"/>
      <c r="Q167" s="127"/>
      <c r="R167" s="127"/>
      <c r="S167" s="311"/>
      <c r="T167" s="311"/>
      <c r="U167" s="311"/>
      <c r="V167" s="311"/>
      <c r="W167" s="123"/>
      <c r="X167" s="123"/>
      <c r="Y167" s="123"/>
      <c r="Z167" s="123"/>
      <c r="AA167" s="123"/>
    </row>
    <row r="168" spans="2:27" s="178" customFormat="1">
      <c r="B168" s="342"/>
      <c r="C168" s="123"/>
      <c r="D168" s="123"/>
      <c r="E168" s="123"/>
      <c r="F168" s="123"/>
      <c r="G168" s="127"/>
      <c r="H168" s="127"/>
      <c r="I168" s="123"/>
      <c r="J168" s="127"/>
      <c r="K168" s="127"/>
      <c r="L168" s="127"/>
      <c r="M168" s="127"/>
      <c r="N168" s="123"/>
      <c r="O168" s="127"/>
      <c r="P168" s="127"/>
      <c r="Q168" s="127"/>
      <c r="R168" s="127"/>
      <c r="S168" s="311"/>
      <c r="T168" s="311"/>
      <c r="U168" s="311"/>
      <c r="V168" s="311"/>
      <c r="W168" s="123"/>
      <c r="X168" s="123"/>
      <c r="Y168" s="123"/>
      <c r="Z168" s="123"/>
      <c r="AA168" s="123"/>
    </row>
    <row r="169" spans="2:27" s="178" customFormat="1">
      <c r="B169" s="342"/>
      <c r="C169" s="123"/>
      <c r="D169" s="123"/>
      <c r="E169" s="123"/>
      <c r="F169" s="123"/>
      <c r="G169" s="127"/>
      <c r="H169" s="127"/>
      <c r="I169" s="123"/>
      <c r="J169" s="127"/>
      <c r="K169" s="127"/>
      <c r="L169" s="127"/>
      <c r="M169" s="127"/>
      <c r="N169" s="123"/>
      <c r="O169" s="127"/>
      <c r="P169" s="127"/>
      <c r="Q169" s="127"/>
      <c r="R169" s="127"/>
      <c r="S169" s="311"/>
      <c r="T169" s="311"/>
      <c r="U169" s="311"/>
      <c r="V169" s="311"/>
      <c r="W169" s="123"/>
      <c r="X169" s="123"/>
      <c r="Y169" s="123"/>
      <c r="Z169" s="123"/>
      <c r="AA169" s="123"/>
    </row>
    <row r="170" spans="2:27" s="178" customFormat="1">
      <c r="B170" s="342"/>
      <c r="C170" s="123"/>
      <c r="D170" s="123"/>
      <c r="E170" s="123"/>
      <c r="F170" s="123"/>
      <c r="G170" s="127"/>
      <c r="H170" s="127"/>
      <c r="I170" s="123"/>
      <c r="J170" s="127"/>
      <c r="K170" s="127"/>
      <c r="L170" s="127"/>
      <c r="M170" s="127"/>
      <c r="N170" s="123"/>
      <c r="O170" s="127"/>
      <c r="P170" s="127"/>
      <c r="Q170" s="127"/>
      <c r="R170" s="127"/>
      <c r="S170" s="311"/>
      <c r="T170" s="311"/>
      <c r="U170" s="311"/>
      <c r="V170" s="311"/>
      <c r="W170" s="123"/>
      <c r="X170" s="123"/>
      <c r="Y170" s="123"/>
      <c r="Z170" s="123"/>
      <c r="AA170" s="123"/>
    </row>
    <row r="171" spans="2:27" s="178" customFormat="1">
      <c r="B171" s="342"/>
      <c r="C171" s="123"/>
      <c r="D171" s="123"/>
      <c r="E171" s="123"/>
      <c r="F171" s="123"/>
      <c r="G171" s="127"/>
      <c r="H171" s="127"/>
      <c r="I171" s="123"/>
      <c r="J171" s="127"/>
      <c r="K171" s="127"/>
      <c r="L171" s="127"/>
      <c r="M171" s="127"/>
      <c r="N171" s="123"/>
      <c r="O171" s="127"/>
      <c r="P171" s="127"/>
      <c r="Q171" s="127"/>
      <c r="R171" s="127"/>
      <c r="S171" s="311"/>
      <c r="T171" s="311"/>
      <c r="U171" s="311"/>
      <c r="V171" s="311"/>
      <c r="W171" s="123"/>
      <c r="X171" s="123"/>
      <c r="Y171" s="123"/>
      <c r="Z171" s="123"/>
      <c r="AA171" s="123"/>
    </row>
    <row r="172" spans="2:27" s="178" customFormat="1">
      <c r="B172" s="342"/>
      <c r="C172" s="123"/>
      <c r="D172" s="123"/>
      <c r="E172" s="123"/>
      <c r="F172" s="123"/>
      <c r="G172" s="127"/>
      <c r="H172" s="127"/>
      <c r="I172" s="123"/>
      <c r="J172" s="127"/>
      <c r="K172" s="127"/>
      <c r="L172" s="127"/>
      <c r="M172" s="127"/>
      <c r="N172" s="123"/>
      <c r="O172" s="127"/>
      <c r="P172" s="127"/>
      <c r="Q172" s="127"/>
      <c r="R172" s="127"/>
      <c r="S172" s="311"/>
      <c r="T172" s="311"/>
      <c r="U172" s="311"/>
      <c r="V172" s="311"/>
      <c r="W172" s="123"/>
      <c r="X172" s="123"/>
      <c r="Y172" s="123"/>
      <c r="Z172" s="123"/>
      <c r="AA172" s="123"/>
    </row>
    <row r="173" spans="2:27" s="178" customFormat="1">
      <c r="B173" s="342"/>
      <c r="C173" s="123"/>
      <c r="D173" s="123"/>
      <c r="E173" s="123"/>
      <c r="F173" s="123"/>
      <c r="G173" s="127"/>
      <c r="H173" s="127"/>
      <c r="I173" s="123"/>
      <c r="J173" s="127"/>
      <c r="K173" s="127"/>
      <c r="L173" s="127"/>
      <c r="M173" s="127"/>
      <c r="N173" s="123"/>
      <c r="O173" s="127"/>
      <c r="P173" s="127"/>
      <c r="Q173" s="127"/>
      <c r="R173" s="127"/>
      <c r="S173" s="311"/>
      <c r="T173" s="311"/>
      <c r="U173" s="311"/>
      <c r="V173" s="311"/>
      <c r="W173" s="123"/>
      <c r="X173" s="123"/>
      <c r="Y173" s="123"/>
      <c r="Z173" s="123"/>
      <c r="AA173" s="123"/>
    </row>
    <row r="174" spans="2:27" s="178" customFormat="1">
      <c r="B174" s="342"/>
      <c r="C174" s="123"/>
      <c r="D174" s="123"/>
      <c r="E174" s="123"/>
      <c r="F174" s="123"/>
      <c r="G174" s="127"/>
      <c r="H174" s="127"/>
      <c r="I174" s="123"/>
      <c r="J174" s="127"/>
      <c r="K174" s="127"/>
      <c r="L174" s="127"/>
      <c r="M174" s="127"/>
      <c r="N174" s="123"/>
      <c r="O174" s="127"/>
      <c r="P174" s="127"/>
      <c r="Q174" s="127"/>
      <c r="R174" s="127"/>
      <c r="S174" s="311"/>
      <c r="T174" s="311"/>
      <c r="U174" s="311"/>
      <c r="V174" s="311"/>
      <c r="W174" s="123"/>
      <c r="X174" s="123"/>
      <c r="Y174" s="123"/>
      <c r="Z174" s="123"/>
      <c r="AA174" s="123"/>
    </row>
    <row r="175" spans="2:27" s="178" customFormat="1">
      <c r="B175" s="342"/>
      <c r="C175" s="123"/>
      <c r="D175" s="123"/>
      <c r="E175" s="123"/>
      <c r="F175" s="123"/>
      <c r="G175" s="127"/>
      <c r="H175" s="127"/>
      <c r="I175" s="123"/>
      <c r="J175" s="127"/>
      <c r="K175" s="127"/>
      <c r="L175" s="127"/>
      <c r="M175" s="127"/>
      <c r="N175" s="123"/>
      <c r="O175" s="127"/>
      <c r="P175" s="127"/>
      <c r="Q175" s="127"/>
      <c r="R175" s="127"/>
      <c r="S175" s="311"/>
      <c r="T175" s="311"/>
      <c r="U175" s="311"/>
      <c r="V175" s="311"/>
      <c r="W175" s="123"/>
      <c r="X175" s="123"/>
      <c r="Y175" s="123"/>
      <c r="Z175" s="123"/>
      <c r="AA175" s="123"/>
    </row>
    <row r="176" spans="2:27" s="178" customFormat="1">
      <c r="B176" s="342"/>
      <c r="C176" s="123"/>
      <c r="D176" s="123"/>
      <c r="E176" s="123"/>
      <c r="F176" s="123"/>
      <c r="G176" s="127"/>
      <c r="H176" s="127"/>
      <c r="I176" s="123"/>
      <c r="J176" s="127"/>
      <c r="K176" s="127"/>
      <c r="L176" s="127"/>
      <c r="M176" s="127"/>
      <c r="N176" s="123"/>
      <c r="O176" s="127"/>
      <c r="P176" s="127"/>
      <c r="Q176" s="127"/>
      <c r="R176" s="127"/>
      <c r="S176" s="311"/>
      <c r="T176" s="311"/>
      <c r="U176" s="311"/>
      <c r="V176" s="311"/>
      <c r="W176" s="123"/>
      <c r="X176" s="123"/>
      <c r="Y176" s="123"/>
      <c r="Z176" s="123"/>
      <c r="AA176" s="123"/>
    </row>
    <row r="177" spans="2:27" s="178" customFormat="1">
      <c r="B177" s="342"/>
      <c r="C177" s="123"/>
      <c r="D177" s="123"/>
      <c r="E177" s="123"/>
      <c r="F177" s="123"/>
      <c r="G177" s="127"/>
      <c r="H177" s="127"/>
      <c r="I177" s="123"/>
      <c r="J177" s="127"/>
      <c r="K177" s="127"/>
      <c r="L177" s="127"/>
      <c r="M177" s="127"/>
      <c r="N177" s="123"/>
      <c r="O177" s="127"/>
      <c r="P177" s="127"/>
      <c r="Q177" s="127"/>
      <c r="R177" s="127"/>
      <c r="S177" s="311"/>
      <c r="T177" s="311"/>
      <c r="U177" s="311"/>
      <c r="V177" s="311"/>
      <c r="W177" s="123"/>
      <c r="X177" s="123"/>
      <c r="Y177" s="123"/>
      <c r="Z177" s="123"/>
      <c r="AA177" s="123"/>
    </row>
    <row r="178" spans="2:27" s="178" customFormat="1">
      <c r="B178" s="342"/>
      <c r="C178" s="123"/>
      <c r="D178" s="123"/>
      <c r="E178" s="123"/>
      <c r="F178" s="123"/>
      <c r="G178" s="127"/>
      <c r="H178" s="127"/>
      <c r="I178" s="123"/>
      <c r="J178" s="127"/>
      <c r="K178" s="127"/>
      <c r="L178" s="127"/>
      <c r="M178" s="127"/>
      <c r="N178" s="123"/>
      <c r="O178" s="127"/>
      <c r="P178" s="127"/>
      <c r="Q178" s="127"/>
      <c r="R178" s="127"/>
      <c r="S178" s="311"/>
      <c r="T178" s="311"/>
      <c r="U178" s="311"/>
      <c r="V178" s="311"/>
      <c r="W178" s="123"/>
      <c r="X178" s="123"/>
      <c r="Y178" s="123"/>
      <c r="Z178" s="123"/>
      <c r="AA178" s="123"/>
    </row>
    <row r="179" spans="2:27" s="178" customFormat="1">
      <c r="B179" s="342"/>
      <c r="C179" s="123"/>
      <c r="D179" s="123"/>
      <c r="E179" s="123"/>
      <c r="F179" s="123"/>
      <c r="G179" s="127"/>
      <c r="H179" s="127"/>
      <c r="I179" s="123"/>
      <c r="J179" s="127"/>
      <c r="K179" s="127"/>
      <c r="L179" s="127"/>
      <c r="M179" s="127"/>
      <c r="N179" s="123"/>
      <c r="O179" s="127"/>
      <c r="P179" s="127"/>
      <c r="Q179" s="127"/>
      <c r="R179" s="127"/>
      <c r="S179" s="311"/>
      <c r="T179" s="311"/>
      <c r="U179" s="311"/>
      <c r="V179" s="311"/>
      <c r="W179" s="123"/>
      <c r="X179" s="123"/>
      <c r="Y179" s="123"/>
      <c r="Z179" s="123"/>
      <c r="AA179" s="123"/>
    </row>
    <row r="180" spans="2:27" s="178" customFormat="1">
      <c r="B180" s="342"/>
      <c r="C180" s="123"/>
      <c r="D180" s="123"/>
      <c r="E180" s="123"/>
      <c r="F180" s="123"/>
      <c r="G180" s="127"/>
      <c r="H180" s="127"/>
      <c r="I180" s="123"/>
      <c r="J180" s="127"/>
      <c r="K180" s="127"/>
      <c r="L180" s="127"/>
      <c r="M180" s="127"/>
      <c r="N180" s="123"/>
      <c r="O180" s="127"/>
      <c r="P180" s="127"/>
      <c r="Q180" s="127"/>
      <c r="R180" s="127"/>
      <c r="S180" s="311"/>
      <c r="T180" s="311"/>
      <c r="U180" s="311"/>
      <c r="V180" s="311"/>
      <c r="W180" s="123"/>
      <c r="X180" s="123"/>
      <c r="Y180" s="123"/>
      <c r="Z180" s="123"/>
      <c r="AA180" s="123"/>
    </row>
    <row r="181" spans="2:27" s="178" customFormat="1">
      <c r="B181" s="342"/>
      <c r="C181" s="123"/>
      <c r="D181" s="123"/>
      <c r="E181" s="123"/>
      <c r="F181" s="123"/>
      <c r="G181" s="127"/>
      <c r="H181" s="127"/>
      <c r="I181" s="123"/>
      <c r="J181" s="127"/>
      <c r="K181" s="127"/>
      <c r="L181" s="127"/>
      <c r="M181" s="127"/>
      <c r="N181" s="123"/>
      <c r="O181" s="127"/>
      <c r="P181" s="127"/>
      <c r="Q181" s="127"/>
      <c r="R181" s="127"/>
      <c r="S181" s="311"/>
      <c r="T181" s="311"/>
      <c r="U181" s="311"/>
      <c r="V181" s="311"/>
      <c r="W181" s="123"/>
      <c r="X181" s="123"/>
      <c r="Y181" s="123"/>
      <c r="Z181" s="123"/>
      <c r="AA181" s="123"/>
    </row>
    <row r="182" spans="2:27" s="178" customFormat="1">
      <c r="B182" s="342"/>
      <c r="C182" s="123"/>
      <c r="D182" s="123"/>
      <c r="E182" s="123"/>
      <c r="F182" s="123"/>
      <c r="G182" s="127"/>
      <c r="H182" s="127"/>
      <c r="I182" s="123"/>
      <c r="J182" s="127"/>
      <c r="K182" s="127"/>
      <c r="L182" s="127"/>
      <c r="M182" s="127"/>
      <c r="N182" s="123"/>
      <c r="O182" s="127"/>
      <c r="P182" s="127"/>
      <c r="Q182" s="127"/>
      <c r="R182" s="127"/>
      <c r="S182" s="311"/>
      <c r="T182" s="311"/>
      <c r="U182" s="311"/>
      <c r="V182" s="311"/>
      <c r="W182" s="123"/>
      <c r="X182" s="123"/>
      <c r="Y182" s="123"/>
      <c r="Z182" s="123"/>
      <c r="AA182" s="123"/>
    </row>
    <row r="183" spans="2:27" s="178" customFormat="1">
      <c r="B183" s="342"/>
      <c r="C183" s="123"/>
      <c r="D183" s="123"/>
      <c r="E183" s="123"/>
      <c r="F183" s="123"/>
      <c r="G183" s="127"/>
      <c r="H183" s="127"/>
      <c r="I183" s="123"/>
      <c r="J183" s="127"/>
      <c r="K183" s="127"/>
      <c r="L183" s="127"/>
      <c r="M183" s="127"/>
      <c r="N183" s="123"/>
      <c r="O183" s="127"/>
      <c r="P183" s="127"/>
      <c r="Q183" s="127"/>
      <c r="R183" s="127"/>
      <c r="S183" s="311"/>
      <c r="T183" s="311"/>
      <c r="U183" s="311"/>
      <c r="V183" s="311"/>
      <c r="W183" s="123"/>
      <c r="X183" s="123"/>
      <c r="Y183" s="123"/>
      <c r="Z183" s="123"/>
      <c r="AA183" s="123"/>
    </row>
    <row r="184" spans="2:27" s="178" customFormat="1">
      <c r="B184" s="342"/>
      <c r="C184" s="123"/>
      <c r="D184" s="123"/>
      <c r="E184" s="123"/>
      <c r="F184" s="123"/>
      <c r="G184" s="127"/>
      <c r="H184" s="127"/>
      <c r="I184" s="123"/>
      <c r="J184" s="127"/>
      <c r="K184" s="127"/>
      <c r="L184" s="127"/>
      <c r="M184" s="127"/>
      <c r="N184" s="123"/>
      <c r="O184" s="127"/>
      <c r="P184" s="127"/>
      <c r="Q184" s="127"/>
      <c r="R184" s="127"/>
      <c r="S184" s="311"/>
      <c r="T184" s="311"/>
      <c r="U184" s="311"/>
      <c r="V184" s="311"/>
      <c r="W184" s="123"/>
      <c r="X184" s="123"/>
      <c r="Y184" s="123"/>
      <c r="Z184" s="123"/>
      <c r="AA184" s="123"/>
    </row>
    <row r="185" spans="2:27" s="178" customFormat="1">
      <c r="B185" s="342"/>
      <c r="C185" s="123"/>
      <c r="D185" s="123"/>
      <c r="E185" s="123"/>
      <c r="F185" s="123"/>
      <c r="G185" s="127"/>
      <c r="H185" s="127"/>
      <c r="I185" s="123"/>
      <c r="J185" s="127"/>
      <c r="K185" s="127"/>
      <c r="L185" s="127"/>
      <c r="M185" s="127"/>
      <c r="N185" s="123"/>
      <c r="O185" s="127"/>
      <c r="P185" s="127"/>
      <c r="Q185" s="127"/>
      <c r="R185" s="127"/>
      <c r="S185" s="311"/>
      <c r="T185" s="311"/>
      <c r="U185" s="311"/>
      <c r="V185" s="311"/>
      <c r="W185" s="123"/>
      <c r="X185" s="123"/>
      <c r="Y185" s="123"/>
      <c r="Z185" s="123"/>
      <c r="AA185" s="123"/>
    </row>
    <row r="186" spans="2:27" s="178" customFormat="1">
      <c r="B186" s="342"/>
      <c r="C186" s="123"/>
      <c r="D186" s="123"/>
      <c r="E186" s="123"/>
      <c r="F186" s="123"/>
      <c r="G186" s="127"/>
      <c r="H186" s="127"/>
      <c r="I186" s="123"/>
      <c r="J186" s="127"/>
      <c r="K186" s="127"/>
      <c r="L186" s="127"/>
      <c r="M186" s="127"/>
      <c r="N186" s="123"/>
      <c r="O186" s="127"/>
      <c r="P186" s="127"/>
      <c r="Q186" s="127"/>
      <c r="R186" s="127"/>
      <c r="S186" s="311"/>
      <c r="T186" s="311"/>
      <c r="U186" s="311"/>
      <c r="V186" s="311"/>
      <c r="W186" s="123"/>
      <c r="X186" s="123"/>
      <c r="Y186" s="123"/>
      <c r="Z186" s="123"/>
      <c r="AA186" s="123"/>
    </row>
    <row r="187" spans="2:27" s="178" customFormat="1">
      <c r="B187" s="342"/>
      <c r="C187" s="123"/>
      <c r="D187" s="123"/>
      <c r="E187" s="123"/>
      <c r="F187" s="123"/>
      <c r="G187" s="127"/>
      <c r="H187" s="127"/>
      <c r="I187" s="123"/>
      <c r="J187" s="127"/>
      <c r="K187" s="127"/>
      <c r="L187" s="127"/>
      <c r="M187" s="127"/>
      <c r="N187" s="123"/>
      <c r="O187" s="127"/>
      <c r="P187" s="127"/>
      <c r="Q187" s="127"/>
      <c r="R187" s="127"/>
      <c r="S187" s="311"/>
      <c r="T187" s="311"/>
      <c r="U187" s="311"/>
      <c r="V187" s="311"/>
      <c r="W187" s="123"/>
      <c r="X187" s="123"/>
      <c r="Y187" s="123"/>
      <c r="Z187" s="123"/>
      <c r="AA187" s="123"/>
    </row>
    <row r="188" spans="2:27" s="178" customFormat="1">
      <c r="B188" s="342"/>
      <c r="C188" s="123"/>
      <c r="D188" s="123"/>
      <c r="E188" s="123"/>
      <c r="F188" s="123"/>
      <c r="G188" s="127"/>
      <c r="H188" s="127"/>
      <c r="I188" s="123"/>
      <c r="J188" s="127"/>
      <c r="K188" s="127"/>
      <c r="L188" s="127"/>
      <c r="M188" s="127"/>
      <c r="N188" s="123"/>
      <c r="O188" s="127"/>
      <c r="P188" s="127"/>
      <c r="Q188" s="127"/>
      <c r="R188" s="127"/>
      <c r="S188" s="311"/>
      <c r="T188" s="311"/>
      <c r="U188" s="311"/>
      <c r="V188" s="311"/>
      <c r="W188" s="123"/>
      <c r="X188" s="123"/>
      <c r="Y188" s="123"/>
      <c r="Z188" s="123"/>
      <c r="AA188" s="123"/>
    </row>
    <row r="189" spans="2:27" s="178" customFormat="1">
      <c r="B189" s="342"/>
      <c r="C189" s="123"/>
      <c r="D189" s="123"/>
      <c r="E189" s="123"/>
      <c r="F189" s="123"/>
      <c r="G189" s="127"/>
      <c r="H189" s="127"/>
      <c r="I189" s="123"/>
      <c r="J189" s="127"/>
      <c r="K189" s="127"/>
      <c r="L189" s="127"/>
      <c r="M189" s="127"/>
      <c r="N189" s="123"/>
      <c r="O189" s="127"/>
      <c r="P189" s="127"/>
      <c r="Q189" s="127"/>
      <c r="R189" s="127"/>
      <c r="S189" s="311"/>
      <c r="T189" s="311"/>
      <c r="U189" s="311"/>
      <c r="V189" s="311"/>
      <c r="W189" s="123"/>
      <c r="X189" s="123"/>
      <c r="Y189" s="123"/>
      <c r="Z189" s="123"/>
      <c r="AA189" s="123"/>
    </row>
    <row r="190" spans="2:27" s="178" customFormat="1">
      <c r="B190" s="342"/>
      <c r="C190" s="123"/>
      <c r="D190" s="123"/>
      <c r="E190" s="123"/>
      <c r="F190" s="123"/>
      <c r="G190" s="127"/>
      <c r="H190" s="127"/>
      <c r="I190" s="123"/>
      <c r="J190" s="127"/>
      <c r="K190" s="127"/>
      <c r="L190" s="127"/>
      <c r="M190" s="127"/>
      <c r="N190" s="123"/>
      <c r="O190" s="127"/>
      <c r="P190" s="127"/>
      <c r="Q190" s="127"/>
      <c r="R190" s="127"/>
      <c r="S190" s="311"/>
      <c r="T190" s="311"/>
      <c r="U190" s="311"/>
      <c r="V190" s="311"/>
      <c r="W190" s="123"/>
      <c r="X190" s="123"/>
      <c r="Y190" s="123"/>
      <c r="Z190" s="123"/>
      <c r="AA190" s="123"/>
    </row>
    <row r="191" spans="2:27" s="178" customFormat="1">
      <c r="B191" s="342"/>
      <c r="C191" s="123"/>
      <c r="D191" s="123"/>
      <c r="E191" s="123"/>
      <c r="F191" s="123"/>
      <c r="G191" s="127"/>
      <c r="H191" s="127"/>
      <c r="I191" s="123"/>
      <c r="J191" s="127"/>
      <c r="K191" s="127"/>
      <c r="L191" s="127"/>
      <c r="M191" s="127"/>
      <c r="N191" s="123"/>
      <c r="O191" s="127"/>
      <c r="P191" s="127"/>
      <c r="Q191" s="127"/>
      <c r="R191" s="127"/>
      <c r="S191" s="311"/>
      <c r="T191" s="311"/>
      <c r="U191" s="311"/>
      <c r="V191" s="311"/>
      <c r="W191" s="123"/>
      <c r="X191" s="123"/>
      <c r="Y191" s="123"/>
      <c r="Z191" s="123"/>
      <c r="AA191" s="123"/>
    </row>
    <row r="192" spans="2:27" s="178" customFormat="1">
      <c r="B192" s="342"/>
      <c r="C192" s="123"/>
      <c r="D192" s="123"/>
      <c r="E192" s="123"/>
      <c r="F192" s="123"/>
      <c r="G192" s="127"/>
      <c r="H192" s="127"/>
      <c r="I192" s="123"/>
      <c r="J192" s="127"/>
      <c r="K192" s="127"/>
      <c r="L192" s="127"/>
      <c r="M192" s="127"/>
      <c r="N192" s="123"/>
      <c r="O192" s="127"/>
      <c r="P192" s="127"/>
      <c r="Q192" s="127"/>
      <c r="R192" s="127"/>
      <c r="S192" s="311"/>
      <c r="T192" s="311"/>
      <c r="U192" s="311"/>
      <c r="V192" s="311"/>
      <c r="W192" s="123"/>
      <c r="X192" s="123"/>
      <c r="Y192" s="123"/>
      <c r="Z192" s="123"/>
      <c r="AA192" s="123"/>
    </row>
    <row r="193" spans="2:27" s="178" customFormat="1">
      <c r="B193" s="342"/>
      <c r="C193" s="123"/>
      <c r="D193" s="123"/>
      <c r="E193" s="123"/>
      <c r="F193" s="123"/>
      <c r="G193" s="127"/>
      <c r="H193" s="127"/>
      <c r="I193" s="123"/>
      <c r="J193" s="127"/>
      <c r="K193" s="127"/>
      <c r="L193" s="127"/>
      <c r="M193" s="127"/>
      <c r="N193" s="123"/>
      <c r="O193" s="127"/>
      <c r="P193" s="127"/>
      <c r="Q193" s="127"/>
      <c r="R193" s="127"/>
      <c r="S193" s="311"/>
      <c r="T193" s="311"/>
      <c r="U193" s="311"/>
      <c r="V193" s="311"/>
      <c r="W193" s="123"/>
      <c r="X193" s="123"/>
      <c r="Y193" s="123"/>
      <c r="Z193" s="123"/>
      <c r="AA193" s="123"/>
    </row>
    <row r="194" spans="2:27" s="178" customFormat="1">
      <c r="B194" s="342"/>
      <c r="C194" s="123"/>
      <c r="D194" s="123"/>
      <c r="E194" s="123"/>
      <c r="F194" s="123"/>
      <c r="G194" s="127"/>
      <c r="H194" s="127"/>
      <c r="I194" s="123"/>
      <c r="J194" s="127"/>
      <c r="K194" s="127"/>
      <c r="L194" s="127"/>
      <c r="M194" s="127"/>
      <c r="N194" s="123"/>
      <c r="O194" s="127"/>
      <c r="P194" s="127"/>
      <c r="Q194" s="127"/>
      <c r="R194" s="127"/>
      <c r="S194" s="311"/>
      <c r="T194" s="311"/>
      <c r="U194" s="311"/>
      <c r="V194" s="311"/>
      <c r="W194" s="123"/>
      <c r="X194" s="123"/>
      <c r="Y194" s="123"/>
      <c r="Z194" s="123"/>
      <c r="AA194" s="123"/>
    </row>
    <row r="195" spans="2:27" s="178" customFormat="1">
      <c r="B195" s="342"/>
      <c r="C195" s="123"/>
      <c r="D195" s="123"/>
      <c r="E195" s="123"/>
      <c r="F195" s="123"/>
      <c r="G195" s="127"/>
      <c r="H195" s="127"/>
      <c r="I195" s="123"/>
      <c r="J195" s="127"/>
      <c r="K195" s="127"/>
      <c r="L195" s="127"/>
      <c r="M195" s="127"/>
      <c r="N195" s="123"/>
      <c r="O195" s="127"/>
      <c r="P195" s="127"/>
      <c r="Q195" s="127"/>
      <c r="R195" s="127"/>
      <c r="S195" s="311"/>
      <c r="T195" s="311"/>
      <c r="U195" s="311"/>
      <c r="V195" s="311"/>
      <c r="W195" s="123"/>
      <c r="X195" s="123"/>
      <c r="Y195" s="123"/>
      <c r="Z195" s="123"/>
      <c r="AA195" s="123"/>
    </row>
    <row r="196" spans="2:27" s="178" customFormat="1">
      <c r="B196" s="342"/>
      <c r="C196" s="123"/>
      <c r="D196" s="123"/>
      <c r="E196" s="123"/>
      <c r="F196" s="123"/>
      <c r="G196" s="127"/>
      <c r="H196" s="127"/>
      <c r="I196" s="123"/>
      <c r="J196" s="127"/>
      <c r="K196" s="127"/>
      <c r="L196" s="127"/>
      <c r="M196" s="127"/>
      <c r="N196" s="123"/>
      <c r="O196" s="127"/>
      <c r="P196" s="127"/>
      <c r="Q196" s="127"/>
      <c r="R196" s="127"/>
      <c r="S196" s="311"/>
      <c r="T196" s="311"/>
      <c r="U196" s="311"/>
      <c r="V196" s="311"/>
      <c r="W196" s="123"/>
      <c r="X196" s="123"/>
      <c r="Y196" s="123"/>
      <c r="Z196" s="123"/>
      <c r="AA196" s="123"/>
    </row>
    <row r="197" spans="2:27" s="178" customFormat="1">
      <c r="B197" s="342"/>
      <c r="C197" s="123"/>
      <c r="D197" s="123"/>
      <c r="E197" s="123"/>
      <c r="F197" s="123"/>
      <c r="G197" s="127"/>
      <c r="H197" s="127"/>
      <c r="I197" s="123"/>
      <c r="J197" s="127"/>
      <c r="K197" s="127"/>
      <c r="L197" s="127"/>
      <c r="M197" s="127"/>
      <c r="N197" s="123"/>
      <c r="O197" s="127"/>
      <c r="P197" s="127"/>
      <c r="Q197" s="127"/>
      <c r="R197" s="127"/>
      <c r="S197" s="311"/>
      <c r="T197" s="311"/>
      <c r="U197" s="311"/>
      <c r="V197" s="311"/>
      <c r="W197" s="123"/>
      <c r="X197" s="123"/>
      <c r="Y197" s="123"/>
      <c r="Z197" s="123"/>
      <c r="AA197" s="123"/>
    </row>
    <row r="198" spans="2:27" s="178" customFormat="1">
      <c r="B198" s="342"/>
      <c r="C198" s="123"/>
      <c r="D198" s="123"/>
      <c r="E198" s="123"/>
      <c r="F198" s="123"/>
      <c r="G198" s="127"/>
      <c r="H198" s="127"/>
      <c r="I198" s="123"/>
      <c r="J198" s="127"/>
      <c r="K198" s="127"/>
      <c r="L198" s="127"/>
      <c r="M198" s="127"/>
      <c r="N198" s="123"/>
      <c r="O198" s="127"/>
      <c r="P198" s="127"/>
      <c r="Q198" s="127"/>
      <c r="R198" s="127"/>
      <c r="S198" s="311"/>
      <c r="T198" s="311"/>
      <c r="U198" s="311"/>
      <c r="V198" s="311"/>
      <c r="W198" s="123"/>
      <c r="X198" s="123"/>
      <c r="Y198" s="123"/>
      <c r="Z198" s="123"/>
      <c r="AA198" s="123"/>
    </row>
    <row r="199" spans="2:27" s="178" customFormat="1">
      <c r="B199" s="342"/>
      <c r="C199" s="123"/>
      <c r="D199" s="123"/>
      <c r="E199" s="123"/>
      <c r="F199" s="123"/>
      <c r="G199" s="127"/>
      <c r="H199" s="127"/>
      <c r="I199" s="123"/>
      <c r="J199" s="127"/>
      <c r="K199" s="127"/>
      <c r="L199" s="127"/>
      <c r="M199" s="127"/>
      <c r="N199" s="123"/>
      <c r="O199" s="127"/>
      <c r="P199" s="127"/>
      <c r="Q199" s="127"/>
      <c r="R199" s="127"/>
      <c r="S199" s="311"/>
      <c r="T199" s="311"/>
      <c r="U199" s="311"/>
      <c r="V199" s="311"/>
      <c r="W199" s="123"/>
      <c r="X199" s="123"/>
      <c r="Y199" s="123"/>
      <c r="Z199" s="123"/>
      <c r="AA199" s="123"/>
    </row>
    <row r="200" spans="2:27" s="178" customFormat="1">
      <c r="B200" s="342"/>
      <c r="C200" s="123"/>
      <c r="D200" s="123"/>
      <c r="E200" s="123"/>
      <c r="F200" s="123"/>
      <c r="G200" s="127"/>
      <c r="H200" s="127"/>
      <c r="I200" s="123"/>
      <c r="J200" s="127"/>
      <c r="K200" s="127"/>
      <c r="L200" s="127"/>
      <c r="M200" s="127"/>
      <c r="N200" s="123"/>
      <c r="O200" s="127"/>
      <c r="P200" s="127"/>
      <c r="Q200" s="127"/>
      <c r="R200" s="127"/>
      <c r="S200" s="311"/>
      <c r="T200" s="311"/>
      <c r="U200" s="311"/>
      <c r="V200" s="311"/>
      <c r="W200" s="123"/>
      <c r="X200" s="123"/>
      <c r="Y200" s="123"/>
      <c r="Z200" s="123"/>
      <c r="AA200" s="123"/>
    </row>
    <row r="201" spans="2:27" s="178" customFormat="1">
      <c r="B201" s="342"/>
      <c r="C201" s="123"/>
      <c r="D201" s="123"/>
      <c r="E201" s="123"/>
      <c r="F201" s="123"/>
      <c r="G201" s="127"/>
      <c r="H201" s="127"/>
      <c r="I201" s="123"/>
      <c r="J201" s="127"/>
      <c r="K201" s="127"/>
      <c r="L201" s="127"/>
      <c r="M201" s="127"/>
      <c r="N201" s="123"/>
      <c r="O201" s="127"/>
      <c r="P201" s="127"/>
      <c r="Q201" s="127"/>
      <c r="R201" s="127"/>
      <c r="S201" s="311"/>
      <c r="T201" s="311"/>
      <c r="U201" s="311"/>
      <c r="V201" s="311"/>
      <c r="W201" s="123"/>
      <c r="X201" s="123"/>
      <c r="Y201" s="123"/>
      <c r="Z201" s="123"/>
      <c r="AA201" s="123"/>
    </row>
    <row r="202" spans="2:27" s="178" customFormat="1">
      <c r="B202" s="342"/>
      <c r="C202" s="123"/>
      <c r="D202" s="123"/>
      <c r="E202" s="123"/>
      <c r="F202" s="123"/>
      <c r="G202" s="127"/>
      <c r="H202" s="127"/>
      <c r="I202" s="123"/>
      <c r="J202" s="127"/>
      <c r="K202" s="127"/>
      <c r="L202" s="127"/>
      <c r="M202" s="127"/>
      <c r="N202" s="123"/>
      <c r="O202" s="127"/>
      <c r="P202" s="127"/>
      <c r="Q202" s="127"/>
      <c r="R202" s="127"/>
      <c r="S202" s="311"/>
      <c r="T202" s="311"/>
      <c r="U202" s="311"/>
      <c r="V202" s="311"/>
      <c r="W202" s="123"/>
      <c r="X202" s="123"/>
      <c r="Y202" s="123"/>
      <c r="Z202" s="123"/>
      <c r="AA202" s="123"/>
    </row>
    <row r="203" spans="2:27" s="178" customFormat="1">
      <c r="B203" s="342"/>
      <c r="C203" s="123"/>
      <c r="D203" s="123"/>
      <c r="E203" s="123"/>
      <c r="F203" s="123"/>
      <c r="G203" s="127"/>
      <c r="H203" s="127"/>
      <c r="I203" s="123"/>
      <c r="J203" s="127"/>
      <c r="K203" s="127"/>
      <c r="L203" s="127"/>
      <c r="M203" s="127"/>
      <c r="N203" s="123"/>
      <c r="O203" s="127"/>
      <c r="P203" s="127"/>
      <c r="Q203" s="127"/>
      <c r="R203" s="127"/>
      <c r="S203" s="311"/>
      <c r="T203" s="311"/>
      <c r="U203" s="311"/>
      <c r="V203" s="311"/>
      <c r="W203" s="123"/>
      <c r="X203" s="123"/>
      <c r="Y203" s="123"/>
      <c r="Z203" s="123"/>
      <c r="AA203" s="123"/>
    </row>
    <row r="204" spans="2:27" s="178" customFormat="1">
      <c r="B204" s="342"/>
      <c r="C204" s="123"/>
      <c r="D204" s="123"/>
      <c r="E204" s="123"/>
      <c r="F204" s="123"/>
      <c r="G204" s="127"/>
      <c r="H204" s="127"/>
      <c r="I204" s="123"/>
      <c r="J204" s="127"/>
      <c r="K204" s="127"/>
      <c r="L204" s="127"/>
      <c r="M204" s="127"/>
      <c r="N204" s="123"/>
      <c r="O204" s="127"/>
      <c r="P204" s="127"/>
      <c r="Q204" s="127"/>
      <c r="R204" s="127"/>
      <c r="S204" s="311"/>
      <c r="T204" s="311"/>
      <c r="U204" s="311"/>
      <c r="V204" s="311"/>
      <c r="W204" s="123"/>
      <c r="X204" s="123"/>
      <c r="Y204" s="123"/>
      <c r="Z204" s="123"/>
      <c r="AA204" s="123"/>
    </row>
    <row r="205" spans="2:27" s="178" customFormat="1">
      <c r="B205" s="342"/>
      <c r="C205" s="123"/>
      <c r="D205" s="123"/>
      <c r="E205" s="123"/>
      <c r="F205" s="123"/>
      <c r="G205" s="127"/>
      <c r="H205" s="127"/>
      <c r="I205" s="123"/>
      <c r="J205" s="127"/>
      <c r="K205" s="127"/>
      <c r="L205" s="127"/>
      <c r="M205" s="127"/>
      <c r="N205" s="123"/>
      <c r="O205" s="127"/>
      <c r="P205" s="127"/>
      <c r="Q205" s="127"/>
      <c r="R205" s="127"/>
      <c r="S205" s="311"/>
      <c r="T205" s="311"/>
      <c r="U205" s="311"/>
      <c r="V205" s="311"/>
      <c r="W205" s="123"/>
      <c r="X205" s="123"/>
      <c r="Y205" s="123"/>
      <c r="Z205" s="123"/>
      <c r="AA205" s="123"/>
    </row>
    <row r="206" spans="2:27" s="178" customFormat="1">
      <c r="B206" s="342"/>
      <c r="C206" s="123"/>
      <c r="D206" s="123"/>
      <c r="E206" s="123"/>
      <c r="F206" s="123"/>
      <c r="G206" s="127"/>
      <c r="H206" s="127"/>
      <c r="I206" s="123"/>
      <c r="J206" s="127"/>
      <c r="K206" s="127"/>
      <c r="L206" s="127"/>
      <c r="M206" s="127"/>
      <c r="N206" s="123"/>
      <c r="O206" s="127"/>
      <c r="P206" s="127"/>
      <c r="Q206" s="127"/>
      <c r="R206" s="127"/>
      <c r="S206" s="311"/>
      <c r="T206" s="311"/>
      <c r="U206" s="311"/>
      <c r="V206" s="311"/>
      <c r="W206" s="123"/>
      <c r="X206" s="123"/>
      <c r="Y206" s="123"/>
      <c r="Z206" s="123"/>
      <c r="AA206" s="123"/>
    </row>
    <row r="207" spans="2:27" s="178" customFormat="1">
      <c r="B207" s="342"/>
      <c r="C207" s="123"/>
      <c r="D207" s="123"/>
      <c r="E207" s="123"/>
      <c r="F207" s="123"/>
      <c r="G207" s="127"/>
      <c r="H207" s="127"/>
      <c r="I207" s="123"/>
      <c r="J207" s="127"/>
      <c r="K207" s="127"/>
      <c r="L207" s="127"/>
      <c r="M207" s="127"/>
      <c r="N207" s="123"/>
      <c r="O207" s="127"/>
      <c r="P207" s="127"/>
      <c r="Q207" s="127"/>
      <c r="R207" s="127"/>
      <c r="S207" s="311"/>
      <c r="T207" s="311"/>
      <c r="U207" s="311"/>
      <c r="V207" s="311"/>
      <c r="W207" s="123"/>
      <c r="X207" s="123"/>
      <c r="Y207" s="123"/>
      <c r="Z207" s="123"/>
      <c r="AA207" s="123"/>
    </row>
    <row r="208" spans="2:27" s="178" customFormat="1">
      <c r="B208" s="342"/>
      <c r="C208" s="123"/>
      <c r="D208" s="123"/>
      <c r="E208" s="123"/>
      <c r="F208" s="123"/>
      <c r="G208" s="127"/>
      <c r="H208" s="127"/>
      <c r="I208" s="123"/>
      <c r="J208" s="127"/>
      <c r="K208" s="127"/>
      <c r="L208" s="127"/>
      <c r="M208" s="127"/>
      <c r="N208" s="123"/>
      <c r="O208" s="127"/>
      <c r="P208" s="127"/>
      <c r="Q208" s="127"/>
      <c r="R208" s="127"/>
      <c r="S208" s="311"/>
      <c r="T208" s="311"/>
      <c r="U208" s="311"/>
      <c r="V208" s="311"/>
      <c r="W208" s="123"/>
      <c r="X208" s="123"/>
      <c r="Y208" s="123"/>
      <c r="Z208" s="123"/>
      <c r="AA208" s="123"/>
    </row>
    <row r="209" spans="2:27" s="178" customFormat="1">
      <c r="B209" s="342"/>
      <c r="C209" s="123"/>
      <c r="D209" s="123"/>
      <c r="E209" s="123"/>
      <c r="F209" s="123"/>
      <c r="G209" s="127"/>
      <c r="H209" s="127"/>
      <c r="I209" s="123"/>
      <c r="J209" s="127"/>
      <c r="K209" s="127"/>
      <c r="L209" s="127"/>
      <c r="M209" s="127"/>
      <c r="N209" s="123"/>
      <c r="O209" s="127"/>
      <c r="P209" s="127"/>
      <c r="Q209" s="127"/>
      <c r="R209" s="127"/>
      <c r="S209" s="311"/>
      <c r="T209" s="311"/>
      <c r="U209" s="311"/>
      <c r="V209" s="311"/>
      <c r="W209" s="123"/>
      <c r="X209" s="123"/>
      <c r="Y209" s="123"/>
      <c r="Z209" s="123"/>
      <c r="AA209" s="123"/>
    </row>
    <row r="210" spans="2:27" s="178" customFormat="1">
      <c r="B210" s="342"/>
      <c r="C210" s="123"/>
      <c r="D210" s="123"/>
      <c r="E210" s="123"/>
      <c r="F210" s="123"/>
      <c r="G210" s="127"/>
      <c r="H210" s="127"/>
      <c r="I210" s="123"/>
      <c r="J210" s="127"/>
      <c r="K210" s="127"/>
      <c r="L210" s="127"/>
      <c r="M210" s="127"/>
      <c r="N210" s="123"/>
      <c r="O210" s="127"/>
      <c r="P210" s="127"/>
      <c r="Q210" s="127"/>
      <c r="R210" s="127"/>
      <c r="S210" s="311"/>
      <c r="T210" s="311"/>
      <c r="U210" s="311"/>
      <c r="V210" s="311"/>
      <c r="W210" s="123"/>
      <c r="X210" s="123"/>
      <c r="Y210" s="123"/>
      <c r="Z210" s="123"/>
      <c r="AA210" s="123"/>
    </row>
    <row r="211" spans="2:27" s="178" customFormat="1">
      <c r="B211" s="342"/>
      <c r="C211" s="123"/>
      <c r="D211" s="123"/>
      <c r="E211" s="123"/>
      <c r="F211" s="123"/>
      <c r="G211" s="127"/>
      <c r="H211" s="127"/>
      <c r="I211" s="123"/>
      <c r="J211" s="127"/>
      <c r="K211" s="127"/>
      <c r="L211" s="127"/>
      <c r="M211" s="127"/>
      <c r="N211" s="123"/>
      <c r="O211" s="127"/>
      <c r="P211" s="127"/>
      <c r="Q211" s="127"/>
      <c r="R211" s="127"/>
      <c r="S211" s="311"/>
      <c r="T211" s="311"/>
      <c r="U211" s="311"/>
      <c r="V211" s="311"/>
      <c r="W211" s="123"/>
      <c r="X211" s="123"/>
      <c r="Y211" s="123"/>
      <c r="Z211" s="123"/>
      <c r="AA211" s="123"/>
    </row>
    <row r="212" spans="2:27" s="178" customFormat="1">
      <c r="B212" s="342"/>
      <c r="C212" s="123"/>
      <c r="D212" s="123"/>
      <c r="E212" s="123"/>
      <c r="F212" s="123"/>
      <c r="G212" s="127"/>
      <c r="H212" s="127"/>
      <c r="I212" s="123"/>
      <c r="J212" s="127"/>
      <c r="K212" s="127"/>
      <c r="L212" s="127"/>
      <c r="M212" s="127"/>
      <c r="N212" s="123"/>
      <c r="O212" s="127"/>
      <c r="P212" s="127"/>
      <c r="Q212" s="127"/>
      <c r="R212" s="127"/>
      <c r="S212" s="311"/>
      <c r="T212" s="311"/>
      <c r="U212" s="311"/>
      <c r="V212" s="311"/>
      <c r="W212" s="123"/>
      <c r="X212" s="123"/>
      <c r="Y212" s="123"/>
      <c r="Z212" s="123"/>
      <c r="AA212" s="123"/>
    </row>
    <row r="213" spans="2:27" s="178" customFormat="1">
      <c r="B213" s="342"/>
      <c r="C213" s="123"/>
      <c r="D213" s="123"/>
      <c r="E213" s="123"/>
      <c r="F213" s="123"/>
      <c r="G213" s="127"/>
      <c r="H213" s="127"/>
      <c r="I213" s="123"/>
      <c r="J213" s="127"/>
      <c r="K213" s="127"/>
      <c r="L213" s="127"/>
      <c r="M213" s="127"/>
      <c r="N213" s="123"/>
      <c r="O213" s="127"/>
      <c r="P213" s="127"/>
      <c r="Q213" s="127"/>
      <c r="R213" s="127"/>
      <c r="S213" s="311"/>
      <c r="T213" s="311"/>
      <c r="U213" s="311"/>
      <c r="V213" s="311"/>
      <c r="W213" s="123"/>
      <c r="X213" s="123"/>
      <c r="Y213" s="123"/>
      <c r="Z213" s="123"/>
      <c r="AA213" s="123"/>
    </row>
    <row r="214" spans="2:27" s="178" customFormat="1">
      <c r="B214" s="342"/>
      <c r="C214" s="123"/>
      <c r="D214" s="123"/>
      <c r="E214" s="123"/>
      <c r="F214" s="123"/>
      <c r="G214" s="127"/>
      <c r="H214" s="127"/>
      <c r="I214" s="123"/>
      <c r="J214" s="127"/>
      <c r="K214" s="127"/>
      <c r="L214" s="127"/>
      <c r="M214" s="127"/>
      <c r="N214" s="123"/>
      <c r="O214" s="127"/>
      <c r="P214" s="127"/>
      <c r="Q214" s="127"/>
      <c r="R214" s="127"/>
      <c r="S214" s="311"/>
      <c r="T214" s="311"/>
      <c r="U214" s="311"/>
      <c r="V214" s="311"/>
      <c r="W214" s="123"/>
      <c r="X214" s="123"/>
      <c r="Y214" s="123"/>
      <c r="Z214" s="123"/>
      <c r="AA214" s="123"/>
    </row>
    <row r="215" spans="2:27" s="178" customFormat="1">
      <c r="B215" s="342"/>
      <c r="C215" s="123"/>
      <c r="D215" s="123"/>
      <c r="E215" s="123"/>
      <c r="F215" s="123"/>
      <c r="G215" s="127"/>
      <c r="H215" s="127"/>
      <c r="I215" s="123"/>
      <c r="J215" s="127"/>
      <c r="K215" s="127"/>
      <c r="L215" s="127"/>
      <c r="M215" s="127"/>
      <c r="N215" s="123"/>
      <c r="O215" s="127"/>
      <c r="P215" s="127"/>
      <c r="Q215" s="127"/>
      <c r="R215" s="127"/>
      <c r="S215" s="311"/>
      <c r="T215" s="311"/>
      <c r="U215" s="311"/>
      <c r="V215" s="311"/>
      <c r="W215" s="123"/>
      <c r="X215" s="123"/>
      <c r="Y215" s="123"/>
      <c r="Z215" s="123"/>
      <c r="AA215" s="123"/>
    </row>
    <row r="216" spans="2:27" s="178" customFormat="1">
      <c r="B216" s="342"/>
      <c r="C216" s="123"/>
      <c r="D216" s="123"/>
      <c r="E216" s="123"/>
      <c r="F216" s="123"/>
      <c r="G216" s="127"/>
      <c r="H216" s="127"/>
      <c r="I216" s="123"/>
      <c r="J216" s="127"/>
      <c r="K216" s="127"/>
      <c r="L216" s="127"/>
      <c r="M216" s="127"/>
      <c r="N216" s="123"/>
      <c r="O216" s="127"/>
      <c r="P216" s="127"/>
      <c r="Q216" s="127"/>
      <c r="R216" s="127"/>
      <c r="S216" s="311"/>
      <c r="T216" s="311"/>
      <c r="U216" s="311"/>
      <c r="V216" s="311"/>
      <c r="W216" s="123"/>
      <c r="X216" s="123"/>
      <c r="Y216" s="123"/>
      <c r="Z216" s="123"/>
      <c r="AA216" s="123"/>
    </row>
    <row r="217" spans="2:27" s="178" customFormat="1">
      <c r="B217" s="342"/>
      <c r="C217" s="123"/>
      <c r="D217" s="123"/>
      <c r="E217" s="123"/>
      <c r="F217" s="123"/>
      <c r="G217" s="127"/>
      <c r="H217" s="127"/>
      <c r="I217" s="123"/>
      <c r="J217" s="127"/>
      <c r="K217" s="127"/>
      <c r="L217" s="127"/>
      <c r="M217" s="127"/>
      <c r="N217" s="123"/>
      <c r="O217" s="127"/>
      <c r="P217" s="127"/>
      <c r="Q217" s="127"/>
      <c r="R217" s="127"/>
      <c r="S217" s="311"/>
      <c r="T217" s="311"/>
      <c r="U217" s="311"/>
      <c r="V217" s="311"/>
      <c r="W217" s="123"/>
      <c r="X217" s="123"/>
      <c r="Y217" s="123"/>
      <c r="Z217" s="123"/>
      <c r="AA217" s="123"/>
    </row>
    <row r="218" spans="2:27" s="178" customFormat="1">
      <c r="B218" s="342"/>
      <c r="C218" s="123"/>
      <c r="D218" s="123"/>
      <c r="E218" s="123"/>
      <c r="F218" s="123"/>
      <c r="G218" s="127"/>
      <c r="H218" s="127"/>
      <c r="I218" s="123"/>
      <c r="J218" s="127"/>
      <c r="K218" s="127"/>
      <c r="L218" s="127"/>
      <c r="M218" s="127"/>
      <c r="N218" s="123"/>
      <c r="O218" s="127"/>
      <c r="P218" s="127"/>
      <c r="Q218" s="127"/>
      <c r="R218" s="127"/>
      <c r="S218" s="311"/>
      <c r="T218" s="311"/>
      <c r="U218" s="311"/>
      <c r="V218" s="311"/>
      <c r="W218" s="123"/>
      <c r="X218" s="123"/>
      <c r="Y218" s="123"/>
      <c r="Z218" s="123"/>
      <c r="AA218" s="123"/>
    </row>
    <row r="219" spans="2:27" s="178" customFormat="1">
      <c r="B219" s="342"/>
      <c r="C219" s="123"/>
      <c r="D219" s="123"/>
      <c r="E219" s="123"/>
      <c r="F219" s="123"/>
      <c r="G219" s="127"/>
      <c r="H219" s="127"/>
      <c r="I219" s="123"/>
      <c r="J219" s="127"/>
      <c r="K219" s="127"/>
      <c r="L219" s="127"/>
      <c r="M219" s="127"/>
      <c r="N219" s="123"/>
      <c r="O219" s="127"/>
      <c r="P219" s="127"/>
      <c r="Q219" s="127"/>
      <c r="R219" s="127"/>
      <c r="S219" s="311"/>
      <c r="T219" s="311"/>
      <c r="U219" s="311"/>
      <c r="V219" s="311"/>
      <c r="W219" s="123"/>
      <c r="X219" s="123"/>
      <c r="Y219" s="123"/>
      <c r="Z219" s="123"/>
      <c r="AA219" s="123"/>
    </row>
    <row r="220" spans="2:27" s="178" customFormat="1">
      <c r="B220" s="342"/>
      <c r="C220" s="123"/>
      <c r="D220" s="123"/>
      <c r="E220" s="123"/>
      <c r="F220" s="123"/>
      <c r="G220" s="127"/>
      <c r="H220" s="127"/>
      <c r="I220" s="123"/>
      <c r="J220" s="127"/>
      <c r="K220" s="127"/>
      <c r="L220" s="127"/>
      <c r="M220" s="127"/>
      <c r="N220" s="123"/>
      <c r="O220" s="127"/>
      <c r="P220" s="127"/>
      <c r="Q220" s="127"/>
      <c r="R220" s="127"/>
      <c r="S220" s="311"/>
      <c r="T220" s="311"/>
      <c r="U220" s="311"/>
      <c r="V220" s="311"/>
      <c r="W220" s="123"/>
      <c r="X220" s="123"/>
      <c r="Y220" s="123"/>
      <c r="Z220" s="123"/>
      <c r="AA220" s="123"/>
    </row>
    <row r="221" spans="2:27" s="178" customFormat="1">
      <c r="B221" s="342"/>
      <c r="C221" s="123"/>
      <c r="D221" s="123"/>
      <c r="E221" s="123"/>
      <c r="F221" s="123"/>
      <c r="G221" s="127"/>
      <c r="H221" s="127"/>
      <c r="I221" s="123"/>
      <c r="J221" s="127"/>
      <c r="K221" s="127"/>
      <c r="L221" s="127"/>
      <c r="M221" s="127"/>
      <c r="N221" s="123"/>
      <c r="O221" s="127"/>
      <c r="P221" s="127"/>
      <c r="Q221" s="127"/>
      <c r="R221" s="127"/>
      <c r="S221" s="311"/>
      <c r="T221" s="311"/>
      <c r="U221" s="311"/>
      <c r="V221" s="311"/>
      <c r="W221" s="123"/>
      <c r="X221" s="123"/>
      <c r="Y221" s="123"/>
      <c r="Z221" s="123"/>
      <c r="AA221" s="123"/>
    </row>
    <row r="222" spans="2:27" s="178" customFormat="1">
      <c r="B222" s="342"/>
      <c r="C222" s="123"/>
      <c r="D222" s="123"/>
      <c r="E222" s="123"/>
      <c r="F222" s="123"/>
      <c r="G222" s="127"/>
      <c r="H222" s="127"/>
      <c r="I222" s="123"/>
      <c r="J222" s="127"/>
      <c r="K222" s="127"/>
      <c r="L222" s="127"/>
      <c r="M222" s="127"/>
      <c r="N222" s="123"/>
      <c r="O222" s="127"/>
      <c r="P222" s="127"/>
      <c r="Q222" s="127"/>
      <c r="R222" s="127"/>
      <c r="S222" s="311"/>
      <c r="T222" s="311"/>
      <c r="U222" s="311"/>
      <c r="V222" s="311"/>
      <c r="W222" s="123"/>
      <c r="X222" s="123"/>
      <c r="Y222" s="123"/>
      <c r="Z222" s="123"/>
      <c r="AA222" s="123"/>
    </row>
    <row r="223" spans="2:27" s="178" customFormat="1">
      <c r="B223" s="342"/>
      <c r="C223" s="123"/>
      <c r="D223" s="123"/>
      <c r="E223" s="123"/>
      <c r="F223" s="123"/>
      <c r="G223" s="127"/>
      <c r="H223" s="127"/>
      <c r="I223" s="123"/>
      <c r="J223" s="127"/>
      <c r="K223" s="127"/>
      <c r="L223" s="127"/>
      <c r="M223" s="127"/>
      <c r="N223" s="123"/>
      <c r="O223" s="127"/>
      <c r="P223" s="127"/>
      <c r="Q223" s="127"/>
      <c r="R223" s="127"/>
      <c r="S223" s="311"/>
      <c r="T223" s="311"/>
      <c r="U223" s="311"/>
      <c r="V223" s="311"/>
      <c r="W223" s="123"/>
      <c r="X223" s="123"/>
      <c r="Y223" s="123"/>
      <c r="Z223" s="123"/>
      <c r="AA223" s="123"/>
    </row>
    <row r="224" spans="2:27" s="178" customFormat="1">
      <c r="B224" s="342"/>
      <c r="C224" s="123"/>
      <c r="D224" s="123"/>
      <c r="E224" s="123"/>
      <c r="F224" s="123"/>
      <c r="G224" s="127"/>
      <c r="H224" s="127"/>
      <c r="I224" s="123"/>
      <c r="J224" s="127"/>
      <c r="K224" s="127"/>
      <c r="L224" s="127"/>
      <c r="M224" s="127"/>
      <c r="N224" s="123"/>
      <c r="O224" s="127"/>
      <c r="P224" s="127"/>
      <c r="Q224" s="127"/>
      <c r="R224" s="127"/>
      <c r="S224" s="311"/>
      <c r="T224" s="311"/>
      <c r="U224" s="311"/>
      <c r="V224" s="311"/>
      <c r="W224" s="123"/>
      <c r="X224" s="123"/>
      <c r="Y224" s="123"/>
      <c r="Z224" s="123"/>
      <c r="AA224" s="123"/>
    </row>
    <row r="225" spans="2:27" s="178" customFormat="1">
      <c r="B225" s="342"/>
      <c r="C225" s="123"/>
      <c r="D225" s="123"/>
      <c r="E225" s="123"/>
      <c r="F225" s="123"/>
      <c r="G225" s="127"/>
      <c r="H225" s="127"/>
      <c r="I225" s="123"/>
      <c r="J225" s="127"/>
      <c r="K225" s="127"/>
      <c r="L225" s="127"/>
      <c r="M225" s="127"/>
      <c r="N225" s="123"/>
      <c r="O225" s="127"/>
      <c r="P225" s="127"/>
      <c r="Q225" s="127"/>
      <c r="R225" s="127"/>
      <c r="S225" s="311"/>
      <c r="T225" s="311"/>
      <c r="U225" s="311"/>
      <c r="V225" s="311"/>
      <c r="W225" s="123"/>
      <c r="X225" s="123"/>
      <c r="Y225" s="123"/>
      <c r="Z225" s="123"/>
      <c r="AA225" s="123"/>
    </row>
    <row r="226" spans="2:27" s="178" customFormat="1">
      <c r="B226" s="342"/>
      <c r="C226" s="123"/>
      <c r="D226" s="123"/>
      <c r="E226" s="123"/>
      <c r="F226" s="123"/>
      <c r="G226" s="127"/>
      <c r="H226" s="127"/>
      <c r="I226" s="123"/>
      <c r="J226" s="127"/>
      <c r="K226" s="127"/>
      <c r="L226" s="127"/>
      <c r="M226" s="127"/>
      <c r="N226" s="123"/>
      <c r="O226" s="127"/>
      <c r="P226" s="127"/>
      <c r="Q226" s="127"/>
      <c r="R226" s="127"/>
      <c r="S226" s="311"/>
      <c r="T226" s="311"/>
      <c r="U226" s="311"/>
      <c r="V226" s="311"/>
      <c r="W226" s="123"/>
      <c r="X226" s="123"/>
      <c r="Y226" s="123"/>
      <c r="Z226" s="123"/>
      <c r="AA226" s="123"/>
    </row>
    <row r="227" spans="2:27" s="178" customFormat="1">
      <c r="B227" s="342"/>
      <c r="C227" s="123"/>
      <c r="D227" s="123"/>
      <c r="E227" s="123"/>
      <c r="F227" s="123"/>
      <c r="G227" s="127"/>
      <c r="H227" s="127"/>
      <c r="I227" s="123"/>
      <c r="J227" s="127"/>
      <c r="K227" s="127"/>
      <c r="L227" s="127"/>
      <c r="M227" s="127"/>
      <c r="N227" s="123"/>
      <c r="O227" s="127"/>
      <c r="P227" s="127"/>
      <c r="Q227" s="127"/>
      <c r="R227" s="127"/>
      <c r="S227" s="311"/>
      <c r="T227" s="311"/>
      <c r="U227" s="311"/>
      <c r="V227" s="311"/>
      <c r="W227" s="123"/>
      <c r="X227" s="123"/>
      <c r="Y227" s="123"/>
      <c r="Z227" s="123"/>
      <c r="AA227" s="123"/>
    </row>
    <row r="228" spans="2:27" s="178" customFormat="1">
      <c r="B228" s="342"/>
      <c r="C228" s="123"/>
      <c r="D228" s="123"/>
      <c r="E228" s="123"/>
      <c r="F228" s="123"/>
      <c r="G228" s="127"/>
      <c r="H228" s="127"/>
      <c r="I228" s="123"/>
      <c r="J228" s="127"/>
      <c r="K228" s="127"/>
      <c r="L228" s="127"/>
      <c r="M228" s="127"/>
      <c r="N228" s="123"/>
      <c r="O228" s="127"/>
      <c r="P228" s="127"/>
      <c r="Q228" s="127"/>
      <c r="R228" s="127"/>
      <c r="S228" s="311"/>
      <c r="T228" s="311"/>
      <c r="U228" s="311"/>
      <c r="V228" s="311"/>
      <c r="W228" s="123"/>
      <c r="X228" s="123"/>
      <c r="Y228" s="123"/>
      <c r="Z228" s="123"/>
      <c r="AA228" s="123"/>
    </row>
    <row r="229" spans="2:27" s="178" customFormat="1">
      <c r="B229" s="342"/>
      <c r="C229" s="123"/>
      <c r="D229" s="123"/>
      <c r="E229" s="123"/>
      <c r="F229" s="123"/>
      <c r="G229" s="127"/>
      <c r="H229" s="127"/>
      <c r="I229" s="123"/>
      <c r="J229" s="127"/>
      <c r="K229" s="127"/>
      <c r="L229" s="127"/>
      <c r="M229" s="127"/>
      <c r="N229" s="123"/>
      <c r="O229" s="127"/>
      <c r="P229" s="127"/>
      <c r="Q229" s="127"/>
      <c r="R229" s="127"/>
      <c r="S229" s="311"/>
      <c r="T229" s="311"/>
      <c r="U229" s="311"/>
      <c r="V229" s="311"/>
      <c r="W229" s="123"/>
      <c r="X229" s="123"/>
      <c r="Y229" s="123"/>
      <c r="Z229" s="123"/>
      <c r="AA229" s="123"/>
    </row>
    <row r="230" spans="2:27" s="178" customFormat="1">
      <c r="B230" s="342"/>
      <c r="C230" s="123"/>
      <c r="D230" s="123"/>
      <c r="E230" s="123"/>
      <c r="F230" s="123"/>
      <c r="G230" s="127"/>
      <c r="H230" s="127"/>
      <c r="I230" s="123"/>
      <c r="J230" s="127"/>
      <c r="K230" s="127"/>
      <c r="L230" s="127"/>
      <c r="M230" s="127"/>
      <c r="N230" s="123"/>
      <c r="O230" s="127"/>
      <c r="P230" s="127"/>
      <c r="Q230" s="127"/>
      <c r="R230" s="127"/>
      <c r="S230" s="311"/>
      <c r="T230" s="311"/>
      <c r="U230" s="311"/>
      <c r="V230" s="311"/>
      <c r="W230" s="123"/>
      <c r="X230" s="123"/>
      <c r="Y230" s="123"/>
      <c r="Z230" s="123"/>
      <c r="AA230" s="123"/>
    </row>
    <row r="231" spans="2:27" s="178" customFormat="1">
      <c r="B231" s="342"/>
      <c r="C231" s="123"/>
      <c r="D231" s="123"/>
      <c r="E231" s="123"/>
      <c r="F231" s="123"/>
      <c r="G231" s="127"/>
      <c r="H231" s="127"/>
      <c r="I231" s="123"/>
      <c r="J231" s="127"/>
      <c r="K231" s="127"/>
      <c r="L231" s="127"/>
      <c r="M231" s="127"/>
      <c r="N231" s="123"/>
      <c r="O231" s="127"/>
      <c r="P231" s="127"/>
      <c r="Q231" s="127"/>
      <c r="R231" s="127"/>
      <c r="S231" s="311"/>
      <c r="T231" s="311"/>
      <c r="U231" s="311"/>
      <c r="V231" s="311"/>
      <c r="W231" s="123"/>
      <c r="X231" s="123"/>
      <c r="Y231" s="123"/>
      <c r="Z231" s="123"/>
      <c r="AA231" s="123"/>
    </row>
    <row r="232" spans="2:27" s="178" customFormat="1">
      <c r="B232" s="342"/>
      <c r="C232" s="123"/>
      <c r="D232" s="123"/>
      <c r="E232" s="123"/>
      <c r="F232" s="123"/>
      <c r="G232" s="127"/>
      <c r="H232" s="127"/>
      <c r="I232" s="123"/>
      <c r="J232" s="127"/>
      <c r="K232" s="127"/>
      <c r="L232" s="127"/>
      <c r="M232" s="127"/>
      <c r="N232" s="123"/>
      <c r="O232" s="127"/>
      <c r="P232" s="127"/>
      <c r="Q232" s="127"/>
      <c r="R232" s="127"/>
      <c r="S232" s="311"/>
      <c r="T232" s="311"/>
      <c r="U232" s="311"/>
      <c r="V232" s="311"/>
      <c r="W232" s="123"/>
      <c r="X232" s="123"/>
      <c r="Y232" s="123"/>
      <c r="Z232" s="123"/>
      <c r="AA232" s="123"/>
    </row>
    <row r="233" spans="2:27" s="178" customFormat="1">
      <c r="B233" s="342"/>
      <c r="C233" s="123"/>
      <c r="D233" s="123"/>
      <c r="E233" s="123"/>
      <c r="F233" s="123"/>
      <c r="G233" s="127"/>
      <c r="H233" s="127"/>
      <c r="I233" s="123"/>
      <c r="J233" s="127"/>
      <c r="K233" s="127"/>
      <c r="L233" s="127"/>
      <c r="M233" s="127"/>
      <c r="N233" s="123"/>
      <c r="O233" s="127"/>
      <c r="P233" s="127"/>
      <c r="Q233" s="127"/>
      <c r="R233" s="127"/>
      <c r="S233" s="311"/>
      <c r="T233" s="311"/>
      <c r="U233" s="311"/>
      <c r="V233" s="311"/>
      <c r="W233" s="123"/>
      <c r="X233" s="123"/>
      <c r="Y233" s="123"/>
      <c r="Z233" s="123"/>
      <c r="AA233" s="123"/>
    </row>
    <row r="234" spans="2:27" s="178" customFormat="1">
      <c r="B234" s="342"/>
      <c r="C234" s="123"/>
      <c r="D234" s="123"/>
      <c r="E234" s="123"/>
      <c r="F234" s="123"/>
      <c r="G234" s="127"/>
      <c r="H234" s="127"/>
      <c r="I234" s="123"/>
      <c r="J234" s="127"/>
      <c r="K234" s="127"/>
      <c r="L234" s="127"/>
      <c r="M234" s="127"/>
      <c r="N234" s="123"/>
      <c r="O234" s="127"/>
      <c r="P234" s="127"/>
      <c r="Q234" s="127"/>
      <c r="R234" s="127"/>
      <c r="S234" s="311"/>
      <c r="T234" s="311"/>
      <c r="U234" s="311"/>
      <c r="V234" s="311"/>
      <c r="W234" s="123"/>
      <c r="X234" s="123"/>
      <c r="Y234" s="123"/>
      <c r="Z234" s="123"/>
      <c r="AA234" s="123"/>
    </row>
    <row r="244" spans="2:34" s="178" customFormat="1">
      <c r="B244" s="342"/>
      <c r="C244" s="123"/>
      <c r="D244" s="123"/>
      <c r="E244" s="123"/>
      <c r="F244" s="123"/>
      <c r="G244" s="127"/>
      <c r="H244" s="127"/>
      <c r="I244" s="123"/>
      <c r="J244" s="127"/>
      <c r="K244" s="127"/>
      <c r="L244" s="127"/>
      <c r="M244" s="127"/>
      <c r="N244" s="123"/>
      <c r="O244" s="127"/>
      <c r="P244" s="127"/>
      <c r="Q244" s="127"/>
      <c r="R244" s="127"/>
      <c r="S244" s="311"/>
      <c r="T244" s="311"/>
      <c r="U244" s="311"/>
      <c r="V244" s="311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</row>
    <row r="245" spans="2:34" s="178" customFormat="1">
      <c r="B245" s="342"/>
      <c r="C245" s="123"/>
      <c r="D245" s="123"/>
      <c r="E245" s="123"/>
      <c r="F245" s="123"/>
      <c r="G245" s="127"/>
      <c r="H245" s="127"/>
      <c r="I245" s="123"/>
      <c r="J245" s="127"/>
      <c r="K245" s="127"/>
      <c r="L245" s="127"/>
      <c r="M245" s="127"/>
      <c r="N245" s="123"/>
      <c r="O245" s="127"/>
      <c r="P245" s="127"/>
      <c r="Q245" s="127"/>
      <c r="R245" s="127"/>
      <c r="S245" s="311"/>
      <c r="T245" s="311"/>
      <c r="U245" s="311"/>
      <c r="V245" s="311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</row>
    <row r="246" spans="2:34" s="178" customFormat="1">
      <c r="B246" s="342"/>
      <c r="C246" s="123"/>
      <c r="D246" s="123"/>
      <c r="E246" s="123"/>
      <c r="F246" s="123"/>
      <c r="G246" s="127"/>
      <c r="H246" s="127"/>
      <c r="I246" s="123"/>
      <c r="J246" s="127"/>
      <c r="K246" s="127"/>
      <c r="L246" s="127"/>
      <c r="M246" s="127"/>
      <c r="N246" s="123"/>
      <c r="O246" s="127"/>
      <c r="P246" s="127"/>
      <c r="Q246" s="127"/>
      <c r="R246" s="127"/>
      <c r="S246" s="311"/>
      <c r="T246" s="311"/>
      <c r="U246" s="311"/>
      <c r="V246" s="311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</row>
    <row r="247" spans="2:34" s="178" customFormat="1">
      <c r="B247" s="342"/>
      <c r="C247" s="123"/>
      <c r="D247" s="123"/>
      <c r="E247" s="123"/>
      <c r="F247" s="123"/>
      <c r="G247" s="127"/>
      <c r="H247" s="127"/>
      <c r="I247" s="123"/>
      <c r="J247" s="127"/>
      <c r="K247" s="127"/>
      <c r="L247" s="127"/>
      <c r="M247" s="127"/>
      <c r="N247" s="123"/>
      <c r="O247" s="127"/>
      <c r="P247" s="127"/>
      <c r="Q247" s="127"/>
      <c r="R247" s="127"/>
      <c r="S247" s="311"/>
      <c r="T247" s="311"/>
      <c r="U247" s="311"/>
      <c r="V247" s="311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</row>
    <row r="248" spans="2:34" s="178" customFormat="1">
      <c r="B248" s="342"/>
      <c r="C248" s="123"/>
      <c r="D248" s="123"/>
      <c r="E248" s="123"/>
      <c r="F248" s="123"/>
      <c r="G248" s="127"/>
      <c r="H248" s="127"/>
      <c r="I248" s="123"/>
      <c r="J248" s="127"/>
      <c r="K248" s="127"/>
      <c r="L248" s="127"/>
      <c r="M248" s="127"/>
      <c r="N248" s="123"/>
      <c r="O248" s="127"/>
      <c r="P248" s="127"/>
      <c r="Q248" s="127"/>
      <c r="R248" s="127"/>
      <c r="S248" s="311"/>
      <c r="T248" s="311"/>
      <c r="U248" s="311"/>
      <c r="V248" s="311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</row>
    <row r="249" spans="2:34" s="178" customFormat="1">
      <c r="B249" s="342"/>
      <c r="C249" s="123"/>
      <c r="D249" s="123"/>
      <c r="E249" s="123"/>
      <c r="F249" s="123"/>
      <c r="G249" s="127"/>
      <c r="H249" s="127"/>
      <c r="I249" s="123"/>
      <c r="J249" s="127"/>
      <c r="K249" s="127"/>
      <c r="L249" s="127"/>
      <c r="M249" s="127"/>
      <c r="N249" s="123"/>
      <c r="O249" s="127"/>
      <c r="P249" s="127"/>
      <c r="Q249" s="127"/>
      <c r="R249" s="127"/>
      <c r="S249" s="311"/>
      <c r="T249" s="311"/>
      <c r="U249" s="311"/>
      <c r="V249" s="311"/>
      <c r="W249" s="123"/>
      <c r="X249" s="123"/>
      <c r="Y249" s="123"/>
      <c r="Z249" s="123"/>
      <c r="AA249" s="123"/>
      <c r="AB249" s="123"/>
      <c r="AC249" s="123"/>
      <c r="AD249" s="123"/>
      <c r="AE249" s="123"/>
      <c r="AF249" s="123"/>
      <c r="AG249" s="123"/>
      <c r="AH249" s="123"/>
    </row>
    <row r="250" spans="2:34" s="178" customFormat="1">
      <c r="B250" s="342"/>
      <c r="C250" s="123"/>
      <c r="D250" s="123"/>
      <c r="E250" s="123"/>
      <c r="F250" s="123"/>
      <c r="G250" s="127"/>
      <c r="H250" s="127"/>
      <c r="I250" s="123"/>
      <c r="J250" s="127"/>
      <c r="K250" s="127"/>
      <c r="L250" s="127"/>
      <c r="M250" s="127"/>
      <c r="N250" s="123"/>
      <c r="O250" s="127"/>
      <c r="P250" s="127"/>
      <c r="Q250" s="127"/>
      <c r="R250" s="127"/>
      <c r="S250" s="311"/>
      <c r="T250" s="311"/>
      <c r="U250" s="311"/>
      <c r="V250" s="311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</row>
    <row r="251" spans="2:34" s="178" customFormat="1">
      <c r="B251" s="342"/>
      <c r="C251" s="123"/>
      <c r="D251" s="123"/>
      <c r="E251" s="123"/>
      <c r="F251" s="123"/>
      <c r="G251" s="127"/>
      <c r="H251" s="127"/>
      <c r="I251" s="123"/>
      <c r="J251" s="127"/>
      <c r="K251" s="127"/>
      <c r="L251" s="127"/>
      <c r="M251" s="127"/>
      <c r="N251" s="123"/>
      <c r="O251" s="127"/>
      <c r="P251" s="127"/>
      <c r="Q251" s="127"/>
      <c r="R251" s="127"/>
      <c r="S251" s="311"/>
      <c r="T251" s="311"/>
      <c r="U251" s="311"/>
      <c r="V251" s="311"/>
      <c r="W251" s="123"/>
      <c r="X251" s="123"/>
      <c r="Y251" s="123"/>
      <c r="Z251" s="123"/>
      <c r="AA251" s="123"/>
      <c r="AB251" s="123"/>
      <c r="AC251" s="123"/>
      <c r="AD251" s="123"/>
      <c r="AE251" s="123"/>
      <c r="AF251" s="123"/>
      <c r="AG251" s="123"/>
      <c r="AH251" s="123"/>
    </row>
    <row r="252" spans="2:34" s="178" customFormat="1">
      <c r="B252" s="342"/>
      <c r="C252" s="123"/>
      <c r="D252" s="123"/>
      <c r="E252" s="123"/>
      <c r="F252" s="123"/>
      <c r="G252" s="127"/>
      <c r="H252" s="127"/>
      <c r="I252" s="123"/>
      <c r="J252" s="127"/>
      <c r="K252" s="127"/>
      <c r="L252" s="127"/>
      <c r="M252" s="127"/>
      <c r="N252" s="123"/>
      <c r="O252" s="127"/>
      <c r="P252" s="127"/>
      <c r="Q252" s="127"/>
      <c r="R252" s="127"/>
      <c r="S252" s="311"/>
      <c r="T252" s="311"/>
      <c r="U252" s="311"/>
      <c r="V252" s="311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</row>
    <row r="253" spans="2:34" s="178" customFormat="1">
      <c r="B253" s="342"/>
      <c r="C253" s="123"/>
      <c r="D253" s="123"/>
      <c r="E253" s="123"/>
      <c r="F253" s="123"/>
      <c r="G253" s="127"/>
      <c r="H253" s="127"/>
      <c r="I253" s="123"/>
      <c r="J253" s="127"/>
      <c r="K253" s="127"/>
      <c r="L253" s="127"/>
      <c r="M253" s="127"/>
      <c r="N253" s="123"/>
      <c r="O253" s="127"/>
      <c r="P253" s="127"/>
      <c r="Q253" s="127"/>
      <c r="R253" s="127"/>
      <c r="S253" s="311"/>
      <c r="T253" s="311"/>
      <c r="U253" s="311"/>
      <c r="V253" s="311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</row>
    <row r="254" spans="2:34" s="178" customFormat="1">
      <c r="B254" s="342"/>
      <c r="C254" s="123"/>
      <c r="D254" s="123"/>
      <c r="E254" s="123"/>
      <c r="F254" s="123"/>
      <c r="G254" s="127"/>
      <c r="H254" s="127"/>
      <c r="I254" s="123"/>
      <c r="J254" s="127"/>
      <c r="K254" s="127"/>
      <c r="L254" s="127"/>
      <c r="M254" s="127"/>
      <c r="N254" s="123"/>
      <c r="O254" s="127"/>
      <c r="P254" s="127"/>
      <c r="Q254" s="127"/>
      <c r="R254" s="127"/>
      <c r="S254" s="311"/>
      <c r="T254" s="311"/>
      <c r="U254" s="311"/>
      <c r="V254" s="311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</row>
    <row r="255" spans="2:34" s="178" customFormat="1">
      <c r="B255" s="342"/>
      <c r="C255" s="123"/>
      <c r="D255" s="123"/>
      <c r="E255" s="123"/>
      <c r="F255" s="123"/>
      <c r="G255" s="127"/>
      <c r="H255" s="127"/>
      <c r="I255" s="123"/>
      <c r="J255" s="127"/>
      <c r="K255" s="127"/>
      <c r="L255" s="127"/>
      <c r="M255" s="127"/>
      <c r="N255" s="123"/>
      <c r="O255" s="127"/>
      <c r="P255" s="127"/>
      <c r="Q255" s="127"/>
      <c r="R255" s="127"/>
      <c r="S255" s="311"/>
      <c r="T255" s="311"/>
      <c r="U255" s="311"/>
      <c r="V255" s="311"/>
      <c r="W255" s="123"/>
      <c r="X255" s="123"/>
      <c r="Y255" s="123"/>
      <c r="Z255" s="123"/>
      <c r="AA255" s="123"/>
      <c r="AB255" s="123"/>
      <c r="AC255" s="123"/>
      <c r="AD255" s="123"/>
      <c r="AE255" s="123"/>
      <c r="AF255" s="123"/>
      <c r="AG255" s="123"/>
      <c r="AH255" s="123"/>
    </row>
    <row r="256" spans="2:34" s="178" customFormat="1">
      <c r="B256" s="342"/>
      <c r="C256" s="123"/>
      <c r="D256" s="123"/>
      <c r="E256" s="123"/>
      <c r="F256" s="123"/>
      <c r="G256" s="127"/>
      <c r="H256" s="127"/>
      <c r="I256" s="123"/>
      <c r="J256" s="127"/>
      <c r="K256" s="127"/>
      <c r="L256" s="127"/>
      <c r="M256" s="127"/>
      <c r="N256" s="123"/>
      <c r="O256" s="127"/>
      <c r="P256" s="127"/>
      <c r="Q256" s="127"/>
      <c r="R256" s="127"/>
      <c r="S256" s="311"/>
      <c r="T256" s="311"/>
      <c r="U256" s="311"/>
      <c r="V256" s="311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</row>
    <row r="257" spans="2:34" s="178" customFormat="1">
      <c r="B257" s="342"/>
      <c r="C257" s="123"/>
      <c r="D257" s="123"/>
      <c r="E257" s="123"/>
      <c r="F257" s="123"/>
      <c r="G257" s="127"/>
      <c r="H257" s="127"/>
      <c r="I257" s="123"/>
      <c r="J257" s="127"/>
      <c r="K257" s="127"/>
      <c r="L257" s="127"/>
      <c r="M257" s="127"/>
      <c r="N257" s="123"/>
      <c r="O257" s="127"/>
      <c r="P257" s="127"/>
      <c r="Q257" s="127"/>
      <c r="R257" s="127"/>
      <c r="S257" s="311"/>
      <c r="T257" s="311"/>
      <c r="U257" s="311"/>
      <c r="V257" s="311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</row>
    <row r="258" spans="2:34" s="178" customFormat="1">
      <c r="B258" s="342"/>
      <c r="C258" s="123"/>
      <c r="D258" s="123"/>
      <c r="E258" s="123"/>
      <c r="F258" s="123"/>
      <c r="G258" s="127"/>
      <c r="H258" s="127"/>
      <c r="I258" s="123"/>
      <c r="J258" s="127"/>
      <c r="K258" s="127"/>
      <c r="L258" s="127"/>
      <c r="M258" s="127"/>
      <c r="N258" s="123"/>
      <c r="O258" s="127"/>
      <c r="P258" s="127"/>
      <c r="Q258" s="127"/>
      <c r="R258" s="127"/>
      <c r="S258" s="311"/>
      <c r="T258" s="311"/>
      <c r="U258" s="311"/>
      <c r="V258" s="311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</row>
    <row r="259" spans="2:34" s="178" customFormat="1">
      <c r="B259" s="342"/>
      <c r="C259" s="123"/>
      <c r="D259" s="123"/>
      <c r="E259" s="123"/>
      <c r="F259" s="123"/>
      <c r="G259" s="127"/>
      <c r="H259" s="127"/>
      <c r="I259" s="123"/>
      <c r="J259" s="127"/>
      <c r="K259" s="127"/>
      <c r="L259" s="127"/>
      <c r="M259" s="127"/>
      <c r="N259" s="123"/>
      <c r="O259" s="127"/>
      <c r="P259" s="127"/>
      <c r="Q259" s="127"/>
      <c r="R259" s="127"/>
      <c r="S259" s="311"/>
      <c r="T259" s="311"/>
      <c r="U259" s="311"/>
      <c r="V259" s="311"/>
      <c r="W259" s="123"/>
      <c r="X259" s="123"/>
      <c r="Y259" s="123"/>
      <c r="Z259" s="123"/>
      <c r="AA259" s="123"/>
      <c r="AB259" s="123"/>
      <c r="AC259" s="123"/>
      <c r="AD259" s="123"/>
      <c r="AE259" s="123"/>
      <c r="AF259" s="123"/>
      <c r="AG259" s="123"/>
      <c r="AH259" s="123"/>
    </row>
    <row r="260" spans="2:34" s="178" customFormat="1">
      <c r="B260" s="342"/>
      <c r="C260" s="123"/>
      <c r="D260" s="123"/>
      <c r="E260" s="123"/>
      <c r="F260" s="123"/>
      <c r="G260" s="127"/>
      <c r="H260" s="127"/>
      <c r="I260" s="123"/>
      <c r="J260" s="127"/>
      <c r="K260" s="127"/>
      <c r="L260" s="127"/>
      <c r="M260" s="127"/>
      <c r="N260" s="123"/>
      <c r="O260" s="127"/>
      <c r="P260" s="127"/>
      <c r="Q260" s="127"/>
      <c r="R260" s="127"/>
      <c r="S260" s="311"/>
      <c r="T260" s="311"/>
      <c r="U260" s="311"/>
      <c r="V260" s="311"/>
      <c r="W260" s="123"/>
      <c r="X260" s="123"/>
      <c r="Y260" s="123"/>
      <c r="Z260" s="123"/>
      <c r="AA260" s="123"/>
      <c r="AB260" s="123"/>
      <c r="AC260" s="123"/>
      <c r="AD260" s="123"/>
      <c r="AE260" s="123"/>
      <c r="AF260" s="123"/>
      <c r="AG260" s="123"/>
      <c r="AH260" s="123"/>
    </row>
    <row r="261" spans="2:34" s="178" customFormat="1">
      <c r="B261" s="342"/>
      <c r="C261" s="123"/>
      <c r="D261" s="123"/>
      <c r="E261" s="123"/>
      <c r="F261" s="123"/>
      <c r="G261" s="127"/>
      <c r="H261" s="127"/>
      <c r="I261" s="123"/>
      <c r="J261" s="127"/>
      <c r="K261" s="127"/>
      <c r="L261" s="127"/>
      <c r="M261" s="127"/>
      <c r="N261" s="123"/>
      <c r="O261" s="127"/>
      <c r="P261" s="127"/>
      <c r="Q261" s="127"/>
      <c r="R261" s="127"/>
      <c r="S261" s="311"/>
      <c r="T261" s="311"/>
      <c r="U261" s="311"/>
      <c r="V261" s="311"/>
      <c r="W261" s="123"/>
      <c r="X261" s="123"/>
      <c r="Y261" s="123"/>
      <c r="Z261" s="123"/>
      <c r="AA261" s="123"/>
      <c r="AB261" s="123"/>
      <c r="AC261" s="123"/>
      <c r="AD261" s="123"/>
      <c r="AE261" s="123"/>
      <c r="AF261" s="123"/>
      <c r="AG261" s="123"/>
      <c r="AH261" s="123"/>
    </row>
    <row r="262" spans="2:34" s="178" customFormat="1">
      <c r="B262" s="342"/>
      <c r="C262" s="123"/>
      <c r="D262" s="123"/>
      <c r="E262" s="123"/>
      <c r="F262" s="123"/>
      <c r="G262" s="127"/>
      <c r="H262" s="127"/>
      <c r="I262" s="123"/>
      <c r="J262" s="127"/>
      <c r="K262" s="127"/>
      <c r="L262" s="127"/>
      <c r="M262" s="127"/>
      <c r="N262" s="123"/>
      <c r="O262" s="127"/>
      <c r="P262" s="127"/>
      <c r="Q262" s="127"/>
      <c r="R262" s="127"/>
      <c r="S262" s="311"/>
      <c r="T262" s="311"/>
      <c r="U262" s="311"/>
      <c r="V262" s="311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</row>
    <row r="263" spans="2:34" s="178" customFormat="1">
      <c r="B263" s="342"/>
      <c r="C263" s="123"/>
      <c r="D263" s="123"/>
      <c r="E263" s="123"/>
      <c r="F263" s="123"/>
      <c r="G263" s="127"/>
      <c r="H263" s="127"/>
      <c r="I263" s="123"/>
      <c r="J263" s="127"/>
      <c r="K263" s="127"/>
      <c r="L263" s="127"/>
      <c r="M263" s="127"/>
      <c r="N263" s="123"/>
      <c r="O263" s="127"/>
      <c r="P263" s="127"/>
      <c r="Q263" s="127"/>
      <c r="R263" s="127"/>
      <c r="S263" s="311"/>
      <c r="T263" s="311"/>
      <c r="U263" s="311"/>
      <c r="V263" s="311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</row>
    <row r="264" spans="2:34" s="178" customFormat="1">
      <c r="B264" s="342"/>
      <c r="C264" s="123"/>
      <c r="D264" s="123"/>
      <c r="E264" s="123"/>
      <c r="F264" s="123"/>
      <c r="G264" s="127"/>
      <c r="H264" s="127"/>
      <c r="I264" s="123"/>
      <c r="J264" s="127"/>
      <c r="K264" s="127"/>
      <c r="L264" s="127"/>
      <c r="M264" s="127"/>
      <c r="N264" s="123"/>
      <c r="O264" s="127"/>
      <c r="P264" s="127"/>
      <c r="Q264" s="127"/>
      <c r="R264" s="127"/>
      <c r="S264" s="311"/>
      <c r="T264" s="311"/>
      <c r="U264" s="311"/>
      <c r="V264" s="311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</row>
    <row r="265" spans="2:34" s="178" customFormat="1">
      <c r="B265" s="342"/>
      <c r="C265" s="123"/>
      <c r="D265" s="123"/>
      <c r="E265" s="123"/>
      <c r="F265" s="123"/>
      <c r="G265" s="127"/>
      <c r="H265" s="127"/>
      <c r="I265" s="123"/>
      <c r="J265" s="127"/>
      <c r="K265" s="127"/>
      <c r="L265" s="127"/>
      <c r="M265" s="127"/>
      <c r="N265" s="123"/>
      <c r="O265" s="127"/>
      <c r="P265" s="127"/>
      <c r="Q265" s="127"/>
      <c r="R265" s="127"/>
      <c r="S265" s="311"/>
      <c r="T265" s="311"/>
      <c r="U265" s="311"/>
      <c r="V265" s="311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</row>
    <row r="266" spans="2:34" s="178" customFormat="1">
      <c r="B266" s="342"/>
      <c r="C266" s="123"/>
      <c r="D266" s="123"/>
      <c r="E266" s="123"/>
      <c r="F266" s="123"/>
      <c r="G266" s="127"/>
      <c r="H266" s="127"/>
      <c r="I266" s="123"/>
      <c r="J266" s="127"/>
      <c r="K266" s="127"/>
      <c r="L266" s="127"/>
      <c r="M266" s="127"/>
      <c r="N266" s="123"/>
      <c r="O266" s="127"/>
      <c r="P266" s="127"/>
      <c r="Q266" s="127"/>
      <c r="R266" s="127"/>
      <c r="S266" s="311"/>
      <c r="T266" s="311"/>
      <c r="U266" s="311"/>
      <c r="V266" s="311"/>
      <c r="W266" s="123"/>
      <c r="X266" s="123"/>
      <c r="Y266" s="123"/>
      <c r="Z266" s="123"/>
      <c r="AA266" s="123"/>
      <c r="AB266" s="123"/>
      <c r="AC266" s="123"/>
      <c r="AD266" s="123"/>
      <c r="AE266" s="123"/>
      <c r="AF266" s="123"/>
      <c r="AG266" s="123"/>
      <c r="AH266" s="123"/>
    </row>
    <row r="267" spans="2:34" s="178" customFormat="1">
      <c r="B267" s="342"/>
      <c r="C267" s="123"/>
      <c r="D267" s="123"/>
      <c r="E267" s="123"/>
      <c r="F267" s="123"/>
      <c r="G267" s="127"/>
      <c r="H267" s="127"/>
      <c r="I267" s="123"/>
      <c r="J267" s="127"/>
      <c r="K267" s="127"/>
      <c r="L267" s="127"/>
      <c r="M267" s="127"/>
      <c r="N267" s="123"/>
      <c r="O267" s="127"/>
      <c r="P267" s="127"/>
      <c r="Q267" s="127"/>
      <c r="R267" s="127"/>
      <c r="S267" s="311"/>
      <c r="T267" s="311"/>
      <c r="U267" s="311"/>
      <c r="V267" s="311"/>
      <c r="W267" s="123"/>
      <c r="X267" s="123"/>
      <c r="Y267" s="123"/>
      <c r="Z267" s="123"/>
      <c r="AA267" s="123"/>
      <c r="AB267" s="123"/>
      <c r="AC267" s="123"/>
      <c r="AD267" s="123"/>
      <c r="AE267" s="123"/>
      <c r="AF267" s="123"/>
      <c r="AG267" s="123"/>
      <c r="AH267" s="123"/>
    </row>
  </sheetData>
  <sheetProtection algorithmName="SHA-512" hashValue="Jz75ZK1IjS+T5qJ+Aw/JchLEtjw4/RXNE8nbwDd2BEyNFEuMREM+1tSJekKrw1yTGpxH16JBqpsx4CvQ52z2tA==" saltValue="A+IGlrrVg5foQ1qbvVaDsQ==" spinCount="100000" sheet="1" objects="1" scenarios="1" insertHyperlinks="0" selectLockedCells="1"/>
  <sortState xmlns:xlrd2="http://schemas.microsoft.com/office/spreadsheetml/2017/richdata2" ref="D40:S41">
    <sortCondition ref="D40"/>
  </sortState>
  <mergeCells count="14">
    <mergeCell ref="O7:R7"/>
    <mergeCell ref="D2:R2"/>
    <mergeCell ref="Q4:R4"/>
    <mergeCell ref="B7:B8"/>
    <mergeCell ref="D7:E8"/>
    <mergeCell ref="G7:H7"/>
    <mergeCell ref="G8:H8"/>
    <mergeCell ref="J8:K8"/>
    <mergeCell ref="L8:M8"/>
    <mergeCell ref="O8:P8"/>
    <mergeCell ref="Q8:R8"/>
    <mergeCell ref="J7:M7"/>
    <mergeCell ref="G3:H3"/>
    <mergeCell ref="Q3:R3"/>
  </mergeCells>
  <dataValidations count="11">
    <dataValidation allowBlank="1" showErrorMessage="1" promptTitle=" Enter" prompt="Litigants' names" sqref="C2:R2" xr:uid="{00000000-0002-0000-0700-000000000000}"/>
    <dataValidation type="decimal" operator="greaterThanOrEqual" allowBlank="1" showInputMessage="1" showErrorMessage="1" errorTitle="Error" error="Assets must be greater than or equal to 0." prompt="number &gt;= 0" sqref="K281:K1048576 G281:H1048576 M281:M1048576" xr:uid="{00000000-0002-0000-0700-000001000000}">
      <formula1>0</formula1>
    </dataValidation>
    <dataValidation allowBlank="1" showErrorMessage="1" sqref="J8 L8 G7:G8" xr:uid="{00000000-0002-0000-0700-000002000000}"/>
    <dataValidation type="date" operator="greaterThanOrEqual" allowBlank="1" showErrorMessage="1" promptTitle=" Enter" prompt="Use date format" sqref="L40:L41 J40:J41 J19:J20 L19:L20 L33:L34 J33:J34 L26:L27 J26:J27 L12:L14 J12:J14" xr:uid="{00000000-0002-0000-0700-000003000000}">
      <formula1>1</formula1>
    </dataValidation>
    <dataValidation operator="greaterThan" allowBlank="1" showInputMessage="1" showErrorMessage="1" sqref="D48 D16 D23 D30 D37 D44 D6" xr:uid="{00000000-0002-0000-0700-000004000000}"/>
    <dataValidation allowBlank="1" showErrorMessage="1" promptTitle=" Enter" prompt="Asset description" sqref="E40:E41 E19:E20 E33:E34 E26:E27 E12:E14" xr:uid="{00000000-0002-0000-0700-000005000000}"/>
    <dataValidation type="decimal" operator="greaterThanOrEqual" allowBlank="1" showErrorMessage="1" errorTitle="Error:" error="The amount must either be zero or a positive number." promptTitle=" Enter" prompt="Positive amount" sqref="K46 K14 O42:R42 G14:H14 G21:H21 G28:H28 G35:H35 O46:R46 M14 K21 M21 K28 M28 K35 M35 K42 M42 G46:H46 O14:R14 O21:R21 O28:R28 O35:R35 M46 G42:H42" xr:uid="{00000000-0002-0000-0700-000006000000}">
      <formula1>0</formula1>
    </dataValidation>
    <dataValidation allowBlank="1" showErrorMessage="1" promptTitle=" Enter" prompt="Use drop-down list" sqref="D14" xr:uid="{00000000-0002-0000-0700-000007000000}"/>
    <dataValidation operator="greaterThanOrEqual" allowBlank="1" showErrorMessage="1" promptTitle=" Enter" prompt="Use date format" sqref="D3:D5" xr:uid="{00000000-0002-0000-0700-000008000000}"/>
    <dataValidation type="custom" operator="lessThanOrEqual" allowBlank="1" showErrorMessage="1" errorTitle="Error:" error="The amount must either be zero or a negative number." promptTitle=" Enter" prompt="Positive amount" sqref="O40:R41 G40:H41 M40:M41 O19:R20 M19:M20 K19:K20 G19:H20 O33:R34 M33:M34 K33:K34 G33:H34 G26:H27 K26:K27 M26:M27 O26:R27 G12:H13 K12:K13 M12:M13 O12:R13" xr:uid="{00000000-0002-0000-0700-000009000000}">
      <formula1>IF(ISTEXT(G12),TRUE,IF(G12&lt;=0,TRUE,FALSE))</formula1>
    </dataValidation>
    <dataValidation type="decimal" operator="lessThanOrEqual" allowBlank="1" showErrorMessage="1" errorTitle="Error:" error="The amount must either be zero or a negative number." promptTitle=" Enter" prompt="Positive amount" sqref="K40:K41" xr:uid="{00000000-0002-0000-0700-00000A000000}">
      <formula1>IF(ISTEXT(K40),TRUE,IF(K40&lt;=0,TRUE,FALSE))</formula1>
    </dataValidation>
  </dataValidations>
  <pageMargins left="0.25" right="0.25" top="0" bottom="0.25" header="0" footer="0"/>
  <pageSetup scale="47" fitToHeight="100" orientation="landscape" cellComments="atEnd" verticalDpi="1200" r:id="rId1"/>
  <headerFooter>
    <oddFooter>&amp;L&amp;"Calibri,Regular"&amp;12&amp;K000000&amp;KFFFFFF.&amp;K000000              Page &amp;P of &amp;N&amp;C&amp;"Calibri,Regular"&amp;12&amp;K000000&amp;BeQuit v36  &amp;B© 2019  Diana M. Tennis&amp;R&amp;"Calibri,Regular"&amp;12&amp;K000000&amp;B&amp;D&amp;B  &amp;T        &amp;KFFFFFF.</oddFooter>
  </headerFooter>
  <ignoredErrors>
    <ignoredError sqref="K11:L11 P11:Q11 K18:L18 P18:Q18 K25:L25 P25:Q25 K32:L32 P32:Q32 K39:L39 P39:Q39 P48:Q48" formula="1"/>
  </ignoredErrors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Label 1">
              <controlPr defaultSize="0" print="0" autoFill="0" autoLine="0" autoPict="0" macro="[0]!TableLockToggle">
                <anchor>
                  <from>
                    <xdr:col>1</xdr:col>
                    <xdr:colOff>504825</xdr:colOff>
                    <xdr:row>5</xdr:row>
                    <xdr:rowOff>485775</xdr:rowOff>
                  </from>
                  <to>
                    <xdr:col>1</xdr:col>
                    <xdr:colOff>1171575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6" name="MoveLabel">
              <controlPr defaultSize="0" print="0" autoFill="0" autoLine="0" autoPict="0" macro="[0]!RowMove">
                <anchor>
                  <from>
                    <xdr:col>4</xdr:col>
                    <xdr:colOff>0</xdr:colOff>
                    <xdr:row>5</xdr:row>
                    <xdr:rowOff>466725</xdr:rowOff>
                  </from>
                  <to>
                    <xdr:col>4</xdr:col>
                    <xdr:colOff>647700</xdr:colOff>
                    <xdr:row>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7" name="PrintLabel">
              <controlPr defaultSize="0" print="0" autoFill="0" autoLine="0" autoPict="0" macro="'PrintCompressed(3)'">
                <anchor>
                  <from>
                    <xdr:col>3</xdr:col>
                    <xdr:colOff>457200</xdr:colOff>
                    <xdr:row>5</xdr:row>
                    <xdr:rowOff>485775</xdr:rowOff>
                  </from>
                  <to>
                    <xdr:col>3</xdr:col>
                    <xdr:colOff>1114425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8" name="RoleLabel">
              <controlPr defaultSize="0" print="0" autoFill="0" autoLine="0" autoPict="0" macro="[0]!RoleHyperlink">
                <anchor>
                  <from>
                    <xdr:col>1</xdr:col>
                    <xdr:colOff>1647825</xdr:colOff>
                    <xdr:row>5</xdr:row>
                    <xdr:rowOff>485775</xdr:rowOff>
                  </from>
                  <to>
                    <xdr:col>2</xdr:col>
                    <xdr:colOff>9525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9" name="Label 18">
              <controlPr defaultSize="0" print="0" autoFill="0" autoLine="0" autoPict="0" macro="[0]!Review">
                <anchor>
                  <from>
                    <xdr:col>6</xdr:col>
                    <xdr:colOff>142875</xdr:colOff>
                    <xdr:row>5</xdr:row>
                    <xdr:rowOff>466725</xdr:rowOff>
                  </from>
                  <to>
                    <xdr:col>6</xdr:col>
                    <xdr:colOff>800100</xdr:colOff>
                    <xdr:row>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0" name="MergeLabel">
              <controlPr defaultSize="0" print="0" autoFill="0" autoLine="0" autoPict="0" macro="[0]!CombineItems">
                <anchor>
                  <from>
                    <xdr:col>4</xdr:col>
                    <xdr:colOff>1190625</xdr:colOff>
                    <xdr:row>5</xdr:row>
                    <xdr:rowOff>466725</xdr:rowOff>
                  </from>
                  <to>
                    <xdr:col>4</xdr:col>
                    <xdr:colOff>1981200</xdr:colOff>
                    <xdr:row>5</xdr:row>
                    <xdr:rowOff>714375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 Enter" prompt="Use drop-down list" xr:uid="{00000000-0002-0000-0700-00000B000000}">
          <x14:formula1>
            <xm:f>Literals!$B$44:$B$49</xm:f>
          </x14:formula1>
          <xm:sqref>D40:D41 D19:D20 D33:D34 D26:D27 D12:D13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8">
    <pageSetUpPr fitToPage="1"/>
  </sheetPr>
  <dimension ref="A1:AH243"/>
  <sheetViews>
    <sheetView showGridLines="0" showRowColHeaders="0" zoomScale="90" zoomScaleNormal="90" workbookViewId="0">
      <pane ySplit="9" topLeftCell="A10" activePane="bottomLeft" state="frozenSplit"/>
      <selection pane="bottomLeft"/>
    </sheetView>
  </sheetViews>
  <sheetFormatPr defaultColWidth="0" defaultRowHeight="21" outlineLevelRow="1"/>
  <cols>
    <col min="1" max="1" width="3.6328125" style="178" customWidth="1"/>
    <col min="2" max="2" width="22.6328125" style="342" customWidth="1"/>
    <col min="3" max="3" width="0.90625" style="123" customWidth="1"/>
    <col min="4" max="4" width="15.6328125" style="123" customWidth="1"/>
    <col min="5" max="5" width="22.6328125" style="123" customWidth="1"/>
    <col min="6" max="6" width="0.90625" style="123" customWidth="1"/>
    <col min="7" max="8" width="13.08984375" style="127" customWidth="1"/>
    <col min="9" max="9" width="0.90625" style="123" customWidth="1"/>
    <col min="10" max="13" width="13.08984375" style="127" customWidth="1"/>
    <col min="14" max="14" width="0.90625" style="123" customWidth="1"/>
    <col min="15" max="18" width="13.08984375" style="127" customWidth="1"/>
    <col min="19" max="19" width="2.6328125" style="311" customWidth="1"/>
    <col min="20" max="22" width="5.6328125" style="311" customWidth="1"/>
    <col min="23" max="23" width="240.6328125" style="123" customWidth="1"/>
    <col min="24" max="34" width="0" style="123" hidden="1" customWidth="1"/>
    <col min="35" max="16384" width="10.6328125" style="123" hidden="1"/>
  </cols>
  <sheetData>
    <row r="1" spans="1:24" ht="9.9499999999999993" customHeight="1">
      <c r="A1" s="114"/>
      <c r="D1" s="124"/>
    </row>
    <row r="2" spans="1:24" s="129" customFormat="1" ht="36" customHeight="1">
      <c r="A2" s="128"/>
      <c r="B2" s="374" t="str">
        <f>Literals!B9</f>
        <v>Case Style</v>
      </c>
      <c r="C2" s="15"/>
      <c r="D2" s="574" t="str">
        <f>IF( ISBLANK( 'Case Style'!K10), "", 'Case Style'!K10 )</f>
        <v/>
      </c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312"/>
      <c r="T2" s="312"/>
      <c r="U2" s="312"/>
      <c r="V2" s="312"/>
    </row>
    <row r="3" spans="1:24" ht="26.1" customHeight="1" outlineLevel="1">
      <c r="A3" s="130"/>
      <c r="B3" s="343" t="str">
        <f>Literals!D9</f>
        <v>Case Number</v>
      </c>
      <c r="D3" s="193" t="str">
        <f>IF( ISBLANK( 'Case Style'!K12), "", 'Case Style'!K12 )</f>
        <v/>
      </c>
      <c r="E3" s="132"/>
      <c r="F3" s="123" t="s">
        <v>63</v>
      </c>
      <c r="G3" s="556" t="s">
        <v>63</v>
      </c>
      <c r="H3" s="557"/>
      <c r="J3" s="252" t="s">
        <v>63</v>
      </c>
      <c r="Q3" s="548"/>
      <c r="R3" s="549"/>
    </row>
    <row r="4" spans="1:24" ht="26.1" customHeight="1" outlineLevel="1">
      <c r="A4" s="130"/>
      <c r="B4" s="343" t="str">
        <f>Literals!B10</f>
        <v>Date of Marriage</v>
      </c>
      <c r="D4" s="331" t="str">
        <f>IF( ISBLANK( 'Case Style'!K14), "", 'Case Style'!K14)</f>
        <v/>
      </c>
      <c r="E4" s="132"/>
      <c r="F4" s="123" t="s">
        <v>63</v>
      </c>
      <c r="G4" s="365" t="s">
        <v>63</v>
      </c>
      <c r="H4" s="309" t="s">
        <v>63</v>
      </c>
      <c r="J4" s="252" t="s">
        <v>63</v>
      </c>
      <c r="Q4" s="548"/>
      <c r="R4" s="549"/>
    </row>
    <row r="5" spans="1:24" ht="26.1" customHeight="1" outlineLevel="1">
      <c r="A5" s="130"/>
      <c r="B5" s="343" t="str">
        <f>Literals!B11</f>
        <v>Date of Filing</v>
      </c>
      <c r="D5" s="331" t="str">
        <f>IF( ISBLANK( 'Case Style'!K16), "", 'Case Style'!K16)</f>
        <v/>
      </c>
      <c r="E5" s="132"/>
      <c r="F5" s="123" t="s">
        <v>63</v>
      </c>
      <c r="G5" s="366" t="s">
        <v>63</v>
      </c>
      <c r="H5" s="310" t="s">
        <v>63</v>
      </c>
      <c r="J5" s="252" t="s">
        <v>63</v>
      </c>
      <c r="Q5" s="136"/>
      <c r="R5" s="237"/>
    </row>
    <row r="6" spans="1:24" ht="69.95" customHeight="1">
      <c r="A6" s="130"/>
      <c r="B6" s="344"/>
      <c r="D6" s="137"/>
      <c r="E6" s="138"/>
      <c r="F6" s="123" t="s">
        <v>63</v>
      </c>
      <c r="G6" s="142" t="s">
        <v>63</v>
      </c>
      <c r="H6" s="238" t="s">
        <v>63</v>
      </c>
      <c r="J6" s="253" t="s">
        <v>63</v>
      </c>
      <c r="Q6" s="142"/>
      <c r="R6" s="238"/>
    </row>
    <row r="7" spans="1:24" s="144" customFormat="1" ht="27.95" customHeight="1">
      <c r="A7" s="143"/>
      <c r="B7" s="587" t="str">
        <f>Internals!B18</f>
        <v>Marital Liabilities</v>
      </c>
      <c r="C7" s="220"/>
      <c r="D7" s="552"/>
      <c r="E7" s="553"/>
      <c r="F7" s="221"/>
      <c r="G7" s="550" t="str">
        <f>Literals!B8</f>
        <v>Court Determined</v>
      </c>
      <c r="H7" s="551"/>
      <c r="I7" s="221"/>
      <c r="J7" s="578" t="str">
        <f>Literals!B7</f>
        <v>Valuations</v>
      </c>
      <c r="K7" s="569"/>
      <c r="L7" s="570"/>
      <c r="M7" s="571"/>
      <c r="N7" s="221"/>
      <c r="O7" s="572" t="str">
        <f>Literals!B19</f>
        <v>Proposed Distributions</v>
      </c>
      <c r="P7" s="569"/>
      <c r="Q7" s="570"/>
      <c r="R7" s="571"/>
    </row>
    <row r="8" spans="1:24" s="146" customFormat="1" ht="27.95" customHeight="1">
      <c r="A8" s="145"/>
      <c r="B8" s="588"/>
      <c r="C8" s="220"/>
      <c r="D8" s="554"/>
      <c r="E8" s="555"/>
      <c r="F8" s="210"/>
      <c r="G8" s="560" t="str">
        <f>Literals!D8</f>
        <v>Distributions</v>
      </c>
      <c r="H8" s="561"/>
      <c r="I8" s="210"/>
      <c r="J8" s="562" t="str">
        <f ca="1">FmtCtrls!D41</f>
        <v>Petitioner</v>
      </c>
      <c r="K8" s="563"/>
      <c r="L8" s="564" t="str">
        <f ca="1">FmtCtrls!D42</f>
        <v>Respondent</v>
      </c>
      <c r="M8" s="565"/>
      <c r="N8" s="210"/>
      <c r="O8" s="566" t="str">
        <f ca="1">FmtCtrls!D41</f>
        <v>Petitioner</v>
      </c>
      <c r="P8" s="567"/>
      <c r="Q8" s="567" t="str">
        <f ca="1">FmtCtrls!D42</f>
        <v>Respondent</v>
      </c>
      <c r="R8" s="573"/>
      <c r="S8" s="313"/>
      <c r="T8" s="313"/>
      <c r="U8" s="313"/>
      <c r="V8" s="313"/>
    </row>
    <row r="9" spans="1:24" ht="2.4500000000000002" customHeight="1">
      <c r="A9" s="130"/>
      <c r="B9" s="345"/>
      <c r="D9" s="147"/>
      <c r="E9" s="124"/>
      <c r="G9" s="148"/>
      <c r="H9" s="148"/>
      <c r="J9" s="237"/>
      <c r="K9" s="148"/>
      <c r="L9" s="237"/>
      <c r="M9" s="148"/>
      <c r="O9" s="148"/>
      <c r="P9" s="148"/>
      <c r="Q9" s="148"/>
      <c r="R9" s="148"/>
    </row>
    <row r="10" spans="1:24" ht="5.0999999999999996" customHeight="1">
      <c r="A10" s="130"/>
      <c r="B10" s="345"/>
      <c r="D10" s="161"/>
      <c r="E10" s="162"/>
      <c r="G10" s="163"/>
      <c r="H10" s="163"/>
      <c r="J10" s="254"/>
      <c r="K10" s="148"/>
      <c r="L10" s="254"/>
      <c r="M10" s="148"/>
      <c r="O10" s="163"/>
      <c r="P10" s="163"/>
      <c r="Q10" s="163"/>
      <c r="R10" s="163"/>
    </row>
    <row r="11" spans="1:24" s="151" customFormat="1" ht="27.95" customHeight="1">
      <c r="A11" s="150"/>
      <c r="B11" s="405" t="str">
        <f>Internals!B26</f>
        <v>Miscellaneous</v>
      </c>
      <c r="D11" s="187" t="str">
        <f>Literals!B4</f>
        <v>Possession</v>
      </c>
      <c r="E11" s="188" t="str">
        <f>Literals!B5</f>
        <v>Item</v>
      </c>
      <c r="F11" s="153"/>
      <c r="G11" s="251" t="str">
        <f ca="1">FmtCtrls!D41</f>
        <v>Petitioner</v>
      </c>
      <c r="H11" s="231" t="str">
        <f ca="1">FmtCtrls!D42</f>
        <v>Respondent</v>
      </c>
      <c r="I11" s="153"/>
      <c r="J11" s="251" t="str">
        <f>Literals!B6</f>
        <v>Date</v>
      </c>
      <c r="K11" s="219" t="str">
        <f>Literals!B7</f>
        <v>Valuations</v>
      </c>
      <c r="L11" s="219" t="str">
        <f>Literals!B6</f>
        <v>Date</v>
      </c>
      <c r="M11" s="231" t="str">
        <f>Literals!B7</f>
        <v>Valuations</v>
      </c>
      <c r="N11" s="153"/>
      <c r="O11" s="251" t="str">
        <f ca="1">FmtCtrls!D41</f>
        <v>Petitioner</v>
      </c>
      <c r="P11" s="219" t="str">
        <f ca="1">FmtCtrls!D42</f>
        <v>Respondent</v>
      </c>
      <c r="Q11" s="219" t="str">
        <f ca="1">FmtCtrls!D41</f>
        <v>Petitioner</v>
      </c>
      <c r="R11" s="231" t="str">
        <f ca="1">FmtCtrls!D42</f>
        <v>Respondent</v>
      </c>
      <c r="S11" s="314"/>
      <c r="T11" s="314"/>
      <c r="U11" s="314"/>
      <c r="V11" s="314"/>
    </row>
    <row r="12" spans="1:24" s="121" customFormat="1" outlineLevel="1">
      <c r="A12" s="376" t="s">
        <v>123</v>
      </c>
      <c r="B12" s="377">
        <f>ROW()+1-Internals!$D$26</f>
        <v>1</v>
      </c>
      <c r="C12" s="120"/>
      <c r="D12" s="280"/>
      <c r="E12" s="368"/>
      <c r="F12" s="120"/>
      <c r="G12" s="474"/>
      <c r="H12" s="475"/>
      <c r="I12" s="154"/>
      <c r="J12" s="492"/>
      <c r="K12" s="477"/>
      <c r="L12" s="421"/>
      <c r="M12" s="475"/>
      <c r="N12" s="154"/>
      <c r="O12" s="474"/>
      <c r="P12" s="479"/>
      <c r="Q12" s="479"/>
      <c r="R12" s="475"/>
      <c r="S12" s="315"/>
      <c r="T12" s="315"/>
      <c r="U12" s="315"/>
      <c r="V12" s="315"/>
      <c r="X12" s="122"/>
    </row>
    <row r="13" spans="1:24" s="121" customFormat="1" outlineLevel="1">
      <c r="A13" s="376" t="s">
        <v>123</v>
      </c>
      <c r="B13" s="377">
        <f>ROW()+1-Internals!$D$26</f>
        <v>2</v>
      </c>
      <c r="C13" s="120"/>
      <c r="D13" s="279"/>
      <c r="E13" s="368"/>
      <c r="F13" s="120"/>
      <c r="G13" s="480"/>
      <c r="H13" s="481"/>
      <c r="I13" s="154"/>
      <c r="J13" s="493"/>
      <c r="K13" s="483"/>
      <c r="L13" s="422"/>
      <c r="M13" s="481"/>
      <c r="N13" s="154"/>
      <c r="O13" s="480"/>
      <c r="P13" s="485"/>
      <c r="Q13" s="485"/>
      <c r="R13" s="481"/>
      <c r="S13" s="315"/>
      <c r="T13" s="315"/>
      <c r="U13" s="315"/>
      <c r="V13" s="315"/>
      <c r="X13" s="122"/>
    </row>
    <row r="14" spans="1:24" s="121" customFormat="1" outlineLevel="1">
      <c r="A14" s="376"/>
      <c r="B14" s="377">
        <f>ROW()+1-Internals!$D$26</f>
        <v>3</v>
      </c>
      <c r="C14" s="120"/>
      <c r="D14" s="279"/>
      <c r="E14" s="369"/>
      <c r="F14" s="120"/>
      <c r="G14" s="480"/>
      <c r="H14" s="481"/>
      <c r="I14" s="154"/>
      <c r="J14" s="493"/>
      <c r="K14" s="483"/>
      <c r="L14" s="422"/>
      <c r="M14" s="481"/>
      <c r="N14" s="154"/>
      <c r="O14" s="480"/>
      <c r="P14" s="485"/>
      <c r="Q14" s="485"/>
      <c r="R14" s="481"/>
      <c r="S14" s="315"/>
      <c r="T14" s="315"/>
      <c r="U14" s="315"/>
      <c r="V14" s="315"/>
      <c r="X14" s="122"/>
    </row>
    <row r="15" spans="1:24" s="121" customFormat="1" outlineLevel="1">
      <c r="A15" s="376" t="s">
        <v>123</v>
      </c>
      <c r="B15" s="377">
        <f>ROW()+1-Internals!$D$26</f>
        <v>4</v>
      </c>
      <c r="C15" s="120"/>
      <c r="D15" s="279"/>
      <c r="E15" s="369"/>
      <c r="F15" s="120"/>
      <c r="G15" s="480"/>
      <c r="H15" s="481"/>
      <c r="I15" s="154"/>
      <c r="J15" s="493"/>
      <c r="K15" s="483"/>
      <c r="L15" s="422"/>
      <c r="M15" s="481"/>
      <c r="N15" s="154"/>
      <c r="O15" s="480"/>
      <c r="P15" s="485"/>
      <c r="Q15" s="485"/>
      <c r="R15" s="481"/>
      <c r="S15" s="315"/>
      <c r="T15" s="315"/>
      <c r="U15" s="315"/>
      <c r="V15" s="315"/>
      <c r="X15" s="122"/>
    </row>
    <row r="16" spans="1:24" s="121" customFormat="1" outlineLevel="1">
      <c r="A16" s="376"/>
      <c r="B16" s="377">
        <f>ROW()+1-Internals!$D$26</f>
        <v>5</v>
      </c>
      <c r="C16" s="120"/>
      <c r="D16" s="279"/>
      <c r="E16" s="369"/>
      <c r="F16" s="120"/>
      <c r="G16" s="480"/>
      <c r="H16" s="481"/>
      <c r="I16" s="154"/>
      <c r="J16" s="493"/>
      <c r="K16" s="483"/>
      <c r="L16" s="422"/>
      <c r="M16" s="481"/>
      <c r="N16" s="154"/>
      <c r="O16" s="480"/>
      <c r="P16" s="485"/>
      <c r="Q16" s="485"/>
      <c r="R16" s="481"/>
      <c r="S16" s="315"/>
      <c r="T16" s="315"/>
      <c r="U16" s="315"/>
      <c r="V16" s="315"/>
      <c r="X16" s="122"/>
    </row>
    <row r="17" spans="1:24" s="121" customFormat="1" outlineLevel="1">
      <c r="A17" s="376" t="s">
        <v>123</v>
      </c>
      <c r="B17" s="377">
        <f>ROW()+1-Internals!$D$26</f>
        <v>6</v>
      </c>
      <c r="C17" s="120"/>
      <c r="D17" s="279"/>
      <c r="E17" s="369"/>
      <c r="F17" s="120"/>
      <c r="G17" s="480"/>
      <c r="H17" s="481"/>
      <c r="I17" s="154"/>
      <c r="J17" s="493"/>
      <c r="K17" s="483"/>
      <c r="L17" s="422"/>
      <c r="M17" s="481"/>
      <c r="N17" s="154"/>
      <c r="O17" s="480"/>
      <c r="P17" s="485"/>
      <c r="Q17" s="485"/>
      <c r="R17" s="481"/>
      <c r="S17" s="315"/>
      <c r="T17" s="315"/>
      <c r="U17" s="315"/>
      <c r="V17" s="315"/>
      <c r="X17" s="122"/>
    </row>
    <row r="18" spans="1:24" s="156" customFormat="1" ht="24" customHeight="1">
      <c r="A18" s="155"/>
      <c r="B18" s="347"/>
      <c r="D18" s="401"/>
      <c r="E18" s="402" t="str">
        <f>Literals!B17</f>
        <v>Subtotal</v>
      </c>
      <c r="F18" s="262"/>
      <c r="G18" s="423">
        <f>SUM( G12:G17)</f>
        <v>0</v>
      </c>
      <c r="H18" s="424">
        <f>SUM( H12:H17)</f>
        <v>0</v>
      </c>
      <c r="I18" s="262"/>
      <c r="J18" s="423"/>
      <c r="K18" s="426">
        <f>SUM( K12:K17)</f>
        <v>0</v>
      </c>
      <c r="L18" s="429"/>
      <c r="M18" s="428">
        <f>SUM( M12:M17)</f>
        <v>0</v>
      </c>
      <c r="N18" s="262"/>
      <c r="O18" s="423">
        <f>SUM( O12:O17)</f>
        <v>0</v>
      </c>
      <c r="P18" s="429">
        <f>SUM( P12:P17)</f>
        <v>0</v>
      </c>
      <c r="Q18" s="429">
        <f>SUM( Q12:Q17)</f>
        <v>0</v>
      </c>
      <c r="R18" s="424">
        <f>SUM( R12:R17)</f>
        <v>0</v>
      </c>
      <c r="S18" s="318"/>
      <c r="T18" s="318"/>
      <c r="U18" s="314"/>
      <c r="V18" s="314"/>
    </row>
    <row r="19" spans="1:24" ht="5.0999999999999996" hidden="1" customHeight="1">
      <c r="A19" s="130" t="s">
        <v>63</v>
      </c>
      <c r="B19" s="347"/>
      <c r="D19" s="147"/>
      <c r="E19" s="124"/>
      <c r="G19" s="198"/>
      <c r="H19" s="198"/>
      <c r="J19" s="198"/>
      <c r="K19" s="198"/>
      <c r="L19" s="198"/>
      <c r="M19" s="198"/>
      <c r="O19" s="198"/>
      <c r="P19" s="198"/>
      <c r="Q19" s="198"/>
      <c r="R19" s="198"/>
      <c r="U19" s="315"/>
      <c r="V19" s="315"/>
    </row>
    <row r="20" spans="1:24" s="158" customFormat="1" hidden="1">
      <c r="A20" s="157"/>
      <c r="B20" s="347"/>
      <c r="D20" s="160"/>
      <c r="E20" s="273" t="str">
        <f>Literals!B34</f>
        <v>Equalize subtotal</v>
      </c>
      <c r="G20" s="396">
        <f>SUM(H18,-G18)/2</f>
        <v>0</v>
      </c>
      <c r="H20" s="397">
        <f>SUM(G18,-H18)/2</f>
        <v>0</v>
      </c>
      <c r="J20" s="396"/>
      <c r="K20" s="398">
        <f>SUM(M18,-K18)/2</f>
        <v>0</v>
      </c>
      <c r="L20" s="399"/>
      <c r="M20" s="400">
        <f>SUM(K18,-M18)/2</f>
        <v>0</v>
      </c>
      <c r="O20" s="396">
        <f>SUM(P18,-O18)/2</f>
        <v>0</v>
      </c>
      <c r="P20" s="399">
        <f>SUM(O18,-P18)/2</f>
        <v>0</v>
      </c>
      <c r="Q20" s="399">
        <f>SUM(R18,-Q18)/2</f>
        <v>0</v>
      </c>
      <c r="R20" s="397">
        <f>SUM(Q18,-R18)/2</f>
        <v>0</v>
      </c>
      <c r="S20" s="317"/>
      <c r="T20" s="317"/>
      <c r="U20" s="315"/>
      <c r="V20" s="315"/>
    </row>
    <row r="21" spans="1:24" ht="5.0999999999999996" customHeight="1">
      <c r="A21" s="130"/>
      <c r="B21" s="350"/>
      <c r="D21" s="147"/>
      <c r="E21" s="124"/>
      <c r="G21" s="198"/>
      <c r="H21" s="198"/>
      <c r="J21" s="198"/>
      <c r="K21" s="198"/>
      <c r="L21" s="198"/>
      <c r="M21" s="198"/>
      <c r="O21" s="198"/>
      <c r="P21" s="198"/>
      <c r="Q21" s="198"/>
      <c r="R21" s="198"/>
      <c r="U21" s="318"/>
      <c r="V21" s="318"/>
    </row>
    <row r="22" spans="1:24" s="169" customFormat="1" ht="23.25">
      <c r="A22" s="165"/>
      <c r="B22" s="407" t="str">
        <f>Internals!B27</f>
        <v>Total Miscellaneous</v>
      </c>
      <c r="C22" s="166"/>
      <c r="D22" s="167"/>
      <c r="E22" s="168"/>
      <c r="G22" s="245">
        <f>G18</f>
        <v>0</v>
      </c>
      <c r="H22" s="233">
        <f>H18</f>
        <v>0</v>
      </c>
      <c r="J22" s="245"/>
      <c r="K22" s="246">
        <f>K18</f>
        <v>0</v>
      </c>
      <c r="L22" s="213"/>
      <c r="M22" s="234">
        <f>M18</f>
        <v>0</v>
      </c>
      <c r="O22" s="245">
        <f>O18</f>
        <v>0</v>
      </c>
      <c r="P22" s="213">
        <f>P18</f>
        <v>0</v>
      </c>
      <c r="Q22" s="213">
        <f>Q18</f>
        <v>0</v>
      </c>
      <c r="R22" s="233">
        <f>R18</f>
        <v>0</v>
      </c>
      <c r="S22" s="319"/>
      <c r="T22" s="319"/>
      <c r="U22" s="311"/>
      <c r="V22" s="311"/>
    </row>
    <row r="23" spans="1:24" ht="2.4500000000000002" customHeight="1">
      <c r="A23" s="130"/>
      <c r="B23" s="355"/>
      <c r="D23" s="147"/>
      <c r="E23" s="124"/>
      <c r="G23" s="148"/>
      <c r="H23" s="148"/>
      <c r="J23" s="237"/>
      <c r="K23" s="148"/>
      <c r="L23" s="237"/>
      <c r="M23" s="148"/>
      <c r="O23" s="148"/>
      <c r="P23" s="148"/>
      <c r="Q23" s="148"/>
      <c r="R23" s="148"/>
      <c r="U23" s="317"/>
      <c r="V23" s="317"/>
    </row>
    <row r="24" spans="1:24" ht="2.4500000000000002" customHeight="1">
      <c r="A24" s="130"/>
      <c r="B24" s="355"/>
      <c r="D24" s="147"/>
      <c r="E24" s="124"/>
      <c r="G24" s="277"/>
      <c r="H24" s="277"/>
      <c r="J24" s="278"/>
      <c r="K24" s="277"/>
      <c r="L24" s="278"/>
      <c r="M24" s="277"/>
      <c r="O24" s="277"/>
      <c r="P24" s="277"/>
      <c r="Q24" s="277"/>
      <c r="R24" s="277"/>
    </row>
    <row r="25" spans="1:24" s="31" customFormat="1" ht="23.1" customHeight="1">
      <c r="A25" s="202"/>
      <c r="B25" s="352" t="str">
        <f>Literals!B14</f>
        <v>• eQuit v36  © 2019  Diana M. Tennis</v>
      </c>
      <c r="E25" s="203"/>
      <c r="G25" s="207"/>
      <c r="H25" s="208"/>
      <c r="J25" s="207"/>
      <c r="K25" s="206"/>
      <c r="L25" s="207"/>
      <c r="M25" s="207"/>
      <c r="O25" s="208"/>
      <c r="P25" s="208"/>
      <c r="Q25" s="208"/>
      <c r="R25" s="240"/>
      <c r="S25" s="320"/>
      <c r="T25" s="320"/>
      <c r="U25" s="314"/>
      <c r="V25" s="314"/>
    </row>
    <row r="26" spans="1:24">
      <c r="A26" s="165"/>
      <c r="B26" s="353"/>
      <c r="C26" s="124"/>
      <c r="D26" s="124"/>
      <c r="E26" s="124"/>
      <c r="F26" s="124"/>
      <c r="I26" s="170"/>
      <c r="J26" s="170"/>
      <c r="M26" s="186"/>
      <c r="N26" s="170"/>
      <c r="O26" s="186"/>
      <c r="P26" s="170"/>
      <c r="U26" s="315"/>
      <c r="V26" s="315"/>
    </row>
    <row r="27" spans="1:24">
      <c r="A27" s="172"/>
      <c r="D27" s="173"/>
      <c r="E27" s="174"/>
      <c r="G27" s="177"/>
      <c r="H27" s="177"/>
      <c r="J27" s="177"/>
      <c r="K27" s="177"/>
      <c r="L27" s="177"/>
      <c r="M27" s="177"/>
      <c r="U27" s="315"/>
      <c r="V27" s="315"/>
    </row>
    <row r="28" spans="1:24">
      <c r="A28" s="172"/>
      <c r="D28" s="173"/>
      <c r="E28" s="174"/>
      <c r="G28" s="177"/>
      <c r="H28" s="177"/>
      <c r="J28" s="177"/>
      <c r="K28" s="177"/>
      <c r="L28" s="177"/>
      <c r="M28" s="177"/>
      <c r="U28" s="318"/>
      <c r="V28" s="318"/>
    </row>
    <row r="29" spans="1:24">
      <c r="A29" s="172"/>
      <c r="D29" s="173"/>
      <c r="E29" s="174"/>
      <c r="G29" s="177"/>
      <c r="H29" s="177"/>
      <c r="J29" s="177"/>
      <c r="K29" s="177"/>
      <c r="L29" s="177"/>
      <c r="M29" s="177"/>
    </row>
    <row r="30" spans="1:24" s="173" customFormat="1" ht="18.75">
      <c r="A30" s="172"/>
      <c r="B30" s="354"/>
      <c r="E30" s="174"/>
      <c r="G30" s="177"/>
      <c r="H30" s="177"/>
      <c r="J30" s="177"/>
      <c r="K30" s="177"/>
      <c r="L30" s="177"/>
      <c r="M30" s="177"/>
      <c r="O30" s="177"/>
      <c r="P30" s="177"/>
      <c r="Q30" s="177"/>
      <c r="R30" s="177"/>
      <c r="S30" s="321"/>
      <c r="T30" s="321"/>
      <c r="U30" s="317"/>
      <c r="V30" s="317"/>
    </row>
    <row r="31" spans="1:24" s="173" customFormat="1">
      <c r="A31" s="172"/>
      <c r="B31" s="354"/>
      <c r="E31" s="174"/>
      <c r="G31" s="177"/>
      <c r="H31" s="177"/>
      <c r="J31" s="177"/>
      <c r="K31" s="177"/>
      <c r="L31" s="177"/>
      <c r="M31" s="177"/>
      <c r="O31" s="177"/>
      <c r="P31" s="177"/>
      <c r="Q31" s="177"/>
      <c r="R31" s="177"/>
      <c r="S31" s="321"/>
      <c r="T31" s="321"/>
      <c r="U31" s="311"/>
      <c r="V31" s="311"/>
    </row>
    <row r="32" spans="1:24">
      <c r="U32" s="314"/>
      <c r="V32" s="314"/>
    </row>
    <row r="33" spans="2:27">
      <c r="U33" s="315"/>
      <c r="V33" s="315"/>
    </row>
    <row r="34" spans="2:27">
      <c r="U34" s="315"/>
      <c r="V34" s="315"/>
    </row>
    <row r="35" spans="2:27">
      <c r="U35" s="318"/>
      <c r="V35" s="318"/>
    </row>
    <row r="37" spans="2:27">
      <c r="U37" s="317"/>
      <c r="V37" s="317"/>
    </row>
    <row r="39" spans="2:27">
      <c r="U39" s="314"/>
      <c r="V39" s="314"/>
    </row>
    <row r="40" spans="2:27">
      <c r="U40" s="315"/>
      <c r="V40" s="315"/>
    </row>
    <row r="41" spans="2:27">
      <c r="U41" s="315"/>
      <c r="V41" s="315"/>
    </row>
    <row r="42" spans="2:27">
      <c r="U42" s="318"/>
      <c r="V42" s="318"/>
    </row>
    <row r="44" spans="2:27" s="178" customFormat="1">
      <c r="B44" s="342"/>
      <c r="C44" s="123"/>
      <c r="D44" s="123"/>
      <c r="E44" s="123"/>
      <c r="F44" s="123"/>
      <c r="G44" s="127"/>
      <c r="H44" s="127"/>
      <c r="I44" s="123"/>
      <c r="J44" s="127"/>
      <c r="K44" s="127"/>
      <c r="L44" s="127"/>
      <c r="M44" s="127"/>
      <c r="N44" s="123"/>
      <c r="O44" s="127"/>
      <c r="P44" s="127"/>
      <c r="Q44" s="127"/>
      <c r="R44" s="127"/>
      <c r="S44" s="311"/>
      <c r="T44" s="311"/>
      <c r="U44" s="317"/>
      <c r="V44" s="317"/>
      <c r="W44" s="123"/>
      <c r="X44" s="123"/>
      <c r="Y44" s="123"/>
      <c r="Z44" s="123"/>
      <c r="AA44" s="123"/>
    </row>
    <row r="45" spans="2:27" s="178" customFormat="1">
      <c r="B45" s="342"/>
      <c r="C45" s="123"/>
      <c r="D45" s="123"/>
      <c r="E45" s="123"/>
      <c r="F45" s="123"/>
      <c r="G45" s="127"/>
      <c r="H45" s="127"/>
      <c r="I45" s="123"/>
      <c r="J45" s="127"/>
      <c r="K45" s="127"/>
      <c r="L45" s="127"/>
      <c r="M45" s="127"/>
      <c r="N45" s="123"/>
      <c r="O45" s="127"/>
      <c r="P45" s="127"/>
      <c r="Q45" s="127"/>
      <c r="R45" s="127"/>
      <c r="S45" s="311"/>
      <c r="T45" s="311"/>
      <c r="U45" s="311"/>
      <c r="V45" s="311"/>
      <c r="W45" s="123"/>
      <c r="X45" s="123"/>
      <c r="Y45" s="123"/>
      <c r="Z45" s="123"/>
      <c r="AA45" s="123"/>
    </row>
    <row r="46" spans="2:27" s="178" customFormat="1">
      <c r="B46" s="342"/>
      <c r="C46" s="123"/>
      <c r="D46" s="123"/>
      <c r="E46" s="123"/>
      <c r="F46" s="123"/>
      <c r="G46" s="127"/>
      <c r="H46" s="127"/>
      <c r="I46" s="123"/>
      <c r="J46" s="127"/>
      <c r="K46" s="127"/>
      <c r="L46" s="127"/>
      <c r="M46" s="127"/>
      <c r="N46" s="123"/>
      <c r="O46" s="127"/>
      <c r="P46" s="127"/>
      <c r="Q46" s="127"/>
      <c r="R46" s="127"/>
      <c r="S46" s="311"/>
      <c r="T46" s="311"/>
      <c r="U46" s="319"/>
      <c r="V46" s="319"/>
      <c r="W46" s="123"/>
      <c r="X46" s="123"/>
      <c r="Y46" s="123"/>
      <c r="Z46" s="123"/>
      <c r="AA46" s="123"/>
    </row>
    <row r="47" spans="2:27" s="178" customFormat="1">
      <c r="B47" s="342"/>
      <c r="C47" s="123"/>
      <c r="D47" s="123"/>
      <c r="E47" s="123"/>
      <c r="F47" s="123"/>
      <c r="G47" s="127"/>
      <c r="H47" s="127"/>
      <c r="I47" s="123"/>
      <c r="J47" s="127"/>
      <c r="K47" s="127"/>
      <c r="L47" s="127"/>
      <c r="M47" s="127"/>
      <c r="N47" s="123"/>
      <c r="O47" s="127"/>
      <c r="P47" s="127"/>
      <c r="Q47" s="127"/>
      <c r="R47" s="127"/>
      <c r="S47" s="311"/>
      <c r="T47" s="311"/>
      <c r="U47" s="311"/>
      <c r="V47" s="311"/>
      <c r="W47" s="123"/>
      <c r="X47" s="123"/>
      <c r="Y47" s="123"/>
      <c r="Z47" s="123"/>
      <c r="AA47" s="123"/>
    </row>
    <row r="48" spans="2:27" s="178" customFormat="1">
      <c r="B48" s="342"/>
      <c r="C48" s="123"/>
      <c r="D48" s="123"/>
      <c r="E48" s="123"/>
      <c r="F48" s="123"/>
      <c r="G48" s="127"/>
      <c r="H48" s="127"/>
      <c r="I48" s="123"/>
      <c r="J48" s="127"/>
      <c r="K48" s="127"/>
      <c r="L48" s="127"/>
      <c r="M48" s="127"/>
      <c r="N48" s="123"/>
      <c r="O48" s="127"/>
      <c r="P48" s="127"/>
      <c r="Q48" s="127"/>
      <c r="R48" s="127"/>
      <c r="S48" s="311"/>
      <c r="T48" s="311"/>
      <c r="U48" s="317"/>
      <c r="V48" s="317"/>
      <c r="W48" s="123"/>
      <c r="X48" s="123"/>
      <c r="Y48" s="123"/>
      <c r="Z48" s="123"/>
      <c r="AA48" s="123"/>
    </row>
    <row r="49" spans="2:27" s="178" customFormat="1">
      <c r="B49" s="342"/>
      <c r="C49" s="123"/>
      <c r="D49" s="123"/>
      <c r="E49" s="123"/>
      <c r="F49" s="123"/>
      <c r="G49" s="127"/>
      <c r="H49" s="127"/>
      <c r="I49" s="123"/>
      <c r="J49" s="127"/>
      <c r="K49" s="127"/>
      <c r="L49" s="127"/>
      <c r="M49" s="127"/>
      <c r="N49" s="123"/>
      <c r="O49" s="127"/>
      <c r="P49" s="127"/>
      <c r="Q49" s="127"/>
      <c r="R49" s="127"/>
      <c r="S49" s="311"/>
      <c r="T49" s="311"/>
      <c r="U49" s="320"/>
      <c r="V49" s="320"/>
      <c r="W49" s="123"/>
      <c r="X49" s="123"/>
      <c r="Y49" s="123"/>
      <c r="Z49" s="123"/>
      <c r="AA49" s="123"/>
    </row>
    <row r="50" spans="2:27" s="178" customFormat="1">
      <c r="B50" s="342"/>
      <c r="C50" s="123"/>
      <c r="D50" s="123"/>
      <c r="E50" s="123"/>
      <c r="F50" s="123"/>
      <c r="G50" s="127"/>
      <c r="H50" s="127"/>
      <c r="I50" s="123"/>
      <c r="J50" s="127"/>
      <c r="K50" s="127"/>
      <c r="L50" s="127"/>
      <c r="M50" s="127"/>
      <c r="N50" s="123"/>
      <c r="O50" s="127"/>
      <c r="P50" s="127"/>
      <c r="Q50" s="127"/>
      <c r="R50" s="127"/>
      <c r="S50" s="311"/>
      <c r="T50" s="311"/>
      <c r="U50" s="311"/>
      <c r="V50" s="311"/>
      <c r="W50" s="123"/>
      <c r="X50" s="123"/>
      <c r="Y50" s="123"/>
      <c r="Z50" s="123"/>
      <c r="AA50" s="123"/>
    </row>
    <row r="51" spans="2:27" s="178" customFormat="1">
      <c r="B51" s="342"/>
      <c r="C51" s="123"/>
      <c r="D51" s="123"/>
      <c r="E51" s="123"/>
      <c r="F51" s="123"/>
      <c r="G51" s="127"/>
      <c r="H51" s="127"/>
      <c r="I51" s="123"/>
      <c r="J51" s="127"/>
      <c r="K51" s="127"/>
      <c r="L51" s="127"/>
      <c r="M51" s="127"/>
      <c r="N51" s="123"/>
      <c r="O51" s="127"/>
      <c r="P51" s="127"/>
      <c r="Q51" s="127"/>
      <c r="R51" s="127"/>
      <c r="S51" s="311"/>
      <c r="T51" s="311"/>
      <c r="U51" s="311"/>
      <c r="V51" s="311"/>
      <c r="W51" s="123"/>
      <c r="X51" s="123"/>
      <c r="Y51" s="123"/>
      <c r="Z51" s="123"/>
      <c r="AA51" s="123"/>
    </row>
    <row r="52" spans="2:27" s="178" customFormat="1">
      <c r="B52" s="342"/>
      <c r="C52" s="123"/>
      <c r="D52" s="123"/>
      <c r="E52" s="123"/>
      <c r="F52" s="123"/>
      <c r="G52" s="127"/>
      <c r="H52" s="127"/>
      <c r="I52" s="123"/>
      <c r="J52" s="127"/>
      <c r="K52" s="127"/>
      <c r="L52" s="127"/>
      <c r="M52" s="127"/>
      <c r="N52" s="123"/>
      <c r="O52" s="127"/>
      <c r="P52" s="127"/>
      <c r="Q52" s="127"/>
      <c r="R52" s="127"/>
      <c r="S52" s="311"/>
      <c r="T52" s="311"/>
      <c r="U52" s="311"/>
      <c r="V52" s="311"/>
      <c r="W52" s="123"/>
      <c r="X52" s="123"/>
      <c r="Y52" s="123"/>
      <c r="Z52" s="123"/>
      <c r="AA52" s="123"/>
    </row>
    <row r="53" spans="2:27" s="178" customFormat="1">
      <c r="B53" s="342"/>
      <c r="C53" s="123"/>
      <c r="D53" s="123"/>
      <c r="E53" s="123"/>
      <c r="F53" s="123"/>
      <c r="G53" s="127"/>
      <c r="H53" s="127"/>
      <c r="I53" s="123"/>
      <c r="J53" s="127"/>
      <c r="K53" s="127"/>
      <c r="L53" s="127"/>
      <c r="M53" s="127"/>
      <c r="N53" s="123"/>
      <c r="O53" s="127"/>
      <c r="P53" s="127"/>
      <c r="Q53" s="127"/>
      <c r="R53" s="127"/>
      <c r="S53" s="311"/>
      <c r="T53" s="311"/>
      <c r="U53" s="311"/>
      <c r="V53" s="311"/>
      <c r="W53" s="123"/>
      <c r="X53" s="123"/>
      <c r="Y53" s="123"/>
      <c r="Z53" s="123"/>
      <c r="AA53" s="123"/>
    </row>
    <row r="54" spans="2:27" s="178" customFormat="1">
      <c r="B54" s="342"/>
      <c r="C54" s="123"/>
      <c r="D54" s="123"/>
      <c r="E54" s="123"/>
      <c r="F54" s="123"/>
      <c r="G54" s="127"/>
      <c r="H54" s="127"/>
      <c r="I54" s="123"/>
      <c r="J54" s="127"/>
      <c r="K54" s="127"/>
      <c r="L54" s="127"/>
      <c r="M54" s="127"/>
      <c r="N54" s="123"/>
      <c r="O54" s="127"/>
      <c r="P54" s="127"/>
      <c r="Q54" s="127"/>
      <c r="R54" s="127"/>
      <c r="S54" s="311"/>
      <c r="T54" s="311"/>
      <c r="U54" s="321"/>
      <c r="V54" s="321"/>
      <c r="W54" s="123"/>
      <c r="X54" s="123"/>
      <c r="Y54" s="123"/>
      <c r="Z54" s="123"/>
      <c r="AA54" s="123"/>
    </row>
    <row r="55" spans="2:27" s="178" customFormat="1">
      <c r="B55" s="342"/>
      <c r="C55" s="123"/>
      <c r="D55" s="123"/>
      <c r="E55" s="123"/>
      <c r="F55" s="123"/>
      <c r="G55" s="127"/>
      <c r="H55" s="127"/>
      <c r="I55" s="123"/>
      <c r="J55" s="127"/>
      <c r="K55" s="127"/>
      <c r="L55" s="127"/>
      <c r="M55" s="127"/>
      <c r="N55" s="123"/>
      <c r="O55" s="127"/>
      <c r="P55" s="127"/>
      <c r="Q55" s="127"/>
      <c r="R55" s="127"/>
      <c r="S55" s="311"/>
      <c r="T55" s="311"/>
      <c r="U55" s="321"/>
      <c r="V55" s="321"/>
      <c r="W55" s="123"/>
      <c r="X55" s="123"/>
      <c r="Y55" s="123"/>
      <c r="Z55" s="123"/>
      <c r="AA55" s="123"/>
    </row>
    <row r="56" spans="2:27" s="178" customFormat="1">
      <c r="B56" s="342"/>
      <c r="C56" s="123"/>
      <c r="D56" s="123"/>
      <c r="E56" s="123"/>
      <c r="F56" s="123"/>
      <c r="G56" s="127"/>
      <c r="H56" s="127"/>
      <c r="I56" s="123"/>
      <c r="J56" s="127"/>
      <c r="K56" s="127"/>
      <c r="L56" s="127"/>
      <c r="M56" s="127"/>
      <c r="N56" s="123"/>
      <c r="O56" s="127"/>
      <c r="P56" s="127"/>
      <c r="Q56" s="127"/>
      <c r="R56" s="127"/>
      <c r="S56" s="311"/>
      <c r="T56" s="311"/>
      <c r="U56" s="311"/>
      <c r="V56" s="311"/>
      <c r="W56" s="123"/>
      <c r="X56" s="123"/>
      <c r="Y56" s="123"/>
      <c r="Z56" s="123"/>
      <c r="AA56" s="123"/>
    </row>
    <row r="57" spans="2:27" s="178" customFormat="1">
      <c r="B57" s="342"/>
      <c r="C57" s="123"/>
      <c r="D57" s="123"/>
      <c r="E57" s="123"/>
      <c r="F57" s="123"/>
      <c r="G57" s="127"/>
      <c r="H57" s="127"/>
      <c r="I57" s="123"/>
      <c r="J57" s="127"/>
      <c r="K57" s="127"/>
      <c r="L57" s="127"/>
      <c r="M57" s="127"/>
      <c r="N57" s="123"/>
      <c r="O57" s="127"/>
      <c r="P57" s="127"/>
      <c r="Q57" s="127"/>
      <c r="R57" s="127"/>
      <c r="S57" s="311"/>
      <c r="T57" s="311"/>
      <c r="U57" s="311"/>
      <c r="V57" s="311"/>
      <c r="W57" s="123"/>
      <c r="X57" s="123"/>
      <c r="Y57" s="123"/>
      <c r="Z57" s="123"/>
      <c r="AA57" s="123"/>
    </row>
    <row r="58" spans="2:27" s="178" customFormat="1">
      <c r="B58" s="342"/>
      <c r="C58" s="123"/>
      <c r="D58" s="123"/>
      <c r="E58" s="123"/>
      <c r="F58" s="123"/>
      <c r="G58" s="127"/>
      <c r="H58" s="127"/>
      <c r="I58" s="123"/>
      <c r="J58" s="127"/>
      <c r="K58" s="127"/>
      <c r="L58" s="127"/>
      <c r="M58" s="127"/>
      <c r="N58" s="123"/>
      <c r="O58" s="127"/>
      <c r="P58" s="127"/>
      <c r="Q58" s="127"/>
      <c r="R58" s="127"/>
      <c r="S58" s="311"/>
      <c r="T58" s="311"/>
      <c r="U58" s="311"/>
      <c r="V58" s="311"/>
      <c r="W58" s="123"/>
      <c r="X58" s="123"/>
      <c r="Y58" s="123"/>
      <c r="Z58" s="123"/>
      <c r="AA58" s="123"/>
    </row>
    <row r="59" spans="2:27" s="178" customFormat="1">
      <c r="B59" s="342"/>
      <c r="C59" s="123"/>
      <c r="D59" s="123"/>
      <c r="E59" s="123"/>
      <c r="F59" s="123"/>
      <c r="G59" s="127"/>
      <c r="H59" s="127"/>
      <c r="I59" s="123"/>
      <c r="J59" s="127"/>
      <c r="K59" s="127"/>
      <c r="L59" s="127"/>
      <c r="M59" s="127"/>
      <c r="N59" s="123"/>
      <c r="O59" s="127"/>
      <c r="P59" s="127"/>
      <c r="Q59" s="127"/>
      <c r="R59" s="127"/>
      <c r="S59" s="311"/>
      <c r="T59" s="311"/>
      <c r="U59" s="311"/>
      <c r="V59" s="311"/>
      <c r="W59" s="123"/>
      <c r="X59" s="123"/>
      <c r="Y59" s="123"/>
      <c r="Z59" s="123"/>
      <c r="AA59" s="123"/>
    </row>
    <row r="60" spans="2:27" s="178" customFormat="1">
      <c r="B60" s="342"/>
      <c r="C60" s="123"/>
      <c r="D60" s="123"/>
      <c r="E60" s="123"/>
      <c r="F60" s="123"/>
      <c r="G60" s="127"/>
      <c r="H60" s="127"/>
      <c r="I60" s="123"/>
      <c r="J60" s="127"/>
      <c r="K60" s="127"/>
      <c r="L60" s="127"/>
      <c r="M60" s="127"/>
      <c r="N60" s="123"/>
      <c r="O60" s="127"/>
      <c r="P60" s="127"/>
      <c r="Q60" s="127"/>
      <c r="R60" s="127"/>
      <c r="S60" s="311"/>
      <c r="T60" s="311"/>
      <c r="U60" s="311"/>
      <c r="V60" s="311"/>
      <c r="W60" s="123"/>
      <c r="X60" s="123"/>
      <c r="Y60" s="123"/>
      <c r="Z60" s="123"/>
      <c r="AA60" s="123"/>
    </row>
    <row r="61" spans="2:27" s="178" customFormat="1">
      <c r="B61" s="342"/>
      <c r="C61" s="123"/>
      <c r="D61" s="123"/>
      <c r="E61" s="123"/>
      <c r="F61" s="123"/>
      <c r="G61" s="127"/>
      <c r="H61" s="127"/>
      <c r="I61" s="123"/>
      <c r="J61" s="127"/>
      <c r="K61" s="127"/>
      <c r="L61" s="127"/>
      <c r="M61" s="127"/>
      <c r="N61" s="123"/>
      <c r="O61" s="127"/>
      <c r="P61" s="127"/>
      <c r="Q61" s="127"/>
      <c r="R61" s="127"/>
      <c r="S61" s="311"/>
      <c r="T61" s="311"/>
      <c r="U61" s="311"/>
      <c r="V61" s="311"/>
      <c r="W61" s="123"/>
      <c r="X61" s="123"/>
      <c r="Y61" s="123"/>
      <c r="Z61" s="123"/>
      <c r="AA61" s="123"/>
    </row>
    <row r="62" spans="2:27" s="178" customFormat="1">
      <c r="B62" s="342"/>
      <c r="C62" s="123"/>
      <c r="D62" s="123"/>
      <c r="E62" s="123"/>
      <c r="F62" s="123"/>
      <c r="G62" s="127"/>
      <c r="H62" s="127"/>
      <c r="I62" s="123"/>
      <c r="J62" s="127"/>
      <c r="K62" s="127"/>
      <c r="L62" s="127"/>
      <c r="M62" s="127"/>
      <c r="N62" s="123"/>
      <c r="O62" s="127"/>
      <c r="P62" s="127"/>
      <c r="Q62" s="127"/>
      <c r="R62" s="127"/>
      <c r="S62" s="311"/>
      <c r="T62" s="311"/>
      <c r="U62" s="311"/>
      <c r="V62" s="311"/>
      <c r="W62" s="123"/>
      <c r="X62" s="123"/>
      <c r="Y62" s="123"/>
      <c r="Z62" s="123"/>
      <c r="AA62" s="123"/>
    </row>
    <row r="63" spans="2:27" s="178" customFormat="1">
      <c r="B63" s="342"/>
      <c r="C63" s="123"/>
      <c r="D63" s="123"/>
      <c r="E63" s="123"/>
      <c r="F63" s="123"/>
      <c r="G63" s="127"/>
      <c r="H63" s="127"/>
      <c r="I63" s="123"/>
      <c r="J63" s="127"/>
      <c r="K63" s="127"/>
      <c r="L63" s="127"/>
      <c r="M63" s="127"/>
      <c r="N63" s="123"/>
      <c r="O63" s="127"/>
      <c r="P63" s="127"/>
      <c r="Q63" s="127"/>
      <c r="R63" s="127"/>
      <c r="S63" s="311"/>
      <c r="T63" s="311"/>
      <c r="U63" s="311"/>
      <c r="V63" s="311"/>
      <c r="W63" s="123"/>
      <c r="X63" s="123"/>
      <c r="Y63" s="123"/>
      <c r="Z63" s="123"/>
      <c r="AA63" s="123"/>
    </row>
    <row r="64" spans="2:27" s="178" customFormat="1">
      <c r="B64" s="342"/>
      <c r="C64" s="123"/>
      <c r="D64" s="123"/>
      <c r="E64" s="123"/>
      <c r="F64" s="123"/>
      <c r="G64" s="127"/>
      <c r="H64" s="127"/>
      <c r="I64" s="123"/>
      <c r="J64" s="127"/>
      <c r="K64" s="127"/>
      <c r="L64" s="127"/>
      <c r="M64" s="127"/>
      <c r="N64" s="123"/>
      <c r="O64" s="127"/>
      <c r="P64" s="127"/>
      <c r="Q64" s="127"/>
      <c r="R64" s="127"/>
      <c r="S64" s="311"/>
      <c r="T64" s="311"/>
      <c r="U64" s="311"/>
      <c r="V64" s="311"/>
      <c r="W64" s="123"/>
      <c r="X64" s="123"/>
      <c r="Y64" s="123"/>
      <c r="Z64" s="123"/>
      <c r="AA64" s="123"/>
    </row>
    <row r="65" spans="2:27" s="178" customFormat="1">
      <c r="B65" s="342"/>
      <c r="C65" s="123"/>
      <c r="D65" s="123"/>
      <c r="E65" s="123"/>
      <c r="F65" s="123"/>
      <c r="G65" s="127"/>
      <c r="H65" s="127"/>
      <c r="I65" s="123"/>
      <c r="J65" s="127"/>
      <c r="K65" s="127"/>
      <c r="L65" s="127"/>
      <c r="M65" s="127"/>
      <c r="N65" s="123"/>
      <c r="O65" s="127"/>
      <c r="P65" s="127"/>
      <c r="Q65" s="127"/>
      <c r="R65" s="127"/>
      <c r="S65" s="311"/>
      <c r="T65" s="311"/>
      <c r="U65" s="311"/>
      <c r="V65" s="311"/>
      <c r="W65" s="123"/>
      <c r="X65" s="123"/>
      <c r="Y65" s="123"/>
      <c r="Z65" s="123"/>
      <c r="AA65" s="123"/>
    </row>
    <row r="66" spans="2:27" s="178" customFormat="1">
      <c r="B66" s="342"/>
      <c r="C66" s="123"/>
      <c r="D66" s="123"/>
      <c r="E66" s="123"/>
      <c r="F66" s="123"/>
      <c r="G66" s="127"/>
      <c r="H66" s="127"/>
      <c r="I66" s="123"/>
      <c r="J66" s="127"/>
      <c r="K66" s="127"/>
      <c r="L66" s="127"/>
      <c r="M66" s="127"/>
      <c r="N66" s="123"/>
      <c r="O66" s="127"/>
      <c r="P66" s="127"/>
      <c r="Q66" s="127"/>
      <c r="R66" s="127"/>
      <c r="S66" s="311"/>
      <c r="T66" s="311"/>
      <c r="U66" s="311"/>
      <c r="V66" s="311"/>
      <c r="W66" s="123"/>
      <c r="X66" s="123"/>
      <c r="Y66" s="123"/>
      <c r="Z66" s="123"/>
      <c r="AA66" s="123"/>
    </row>
    <row r="67" spans="2:27" s="178" customFormat="1">
      <c r="B67" s="342"/>
      <c r="C67" s="123"/>
      <c r="D67" s="123"/>
      <c r="E67" s="123"/>
      <c r="F67" s="123"/>
      <c r="G67" s="127"/>
      <c r="H67" s="127"/>
      <c r="I67" s="123"/>
      <c r="J67" s="127"/>
      <c r="K67" s="127"/>
      <c r="L67" s="127"/>
      <c r="M67" s="127"/>
      <c r="N67" s="123"/>
      <c r="O67" s="127"/>
      <c r="P67" s="127"/>
      <c r="Q67" s="127"/>
      <c r="R67" s="127"/>
      <c r="S67" s="311"/>
      <c r="T67" s="311"/>
      <c r="U67" s="311"/>
      <c r="V67" s="311"/>
      <c r="W67" s="123"/>
      <c r="X67" s="123"/>
      <c r="Y67" s="123"/>
      <c r="Z67" s="123"/>
      <c r="AA67" s="123"/>
    </row>
    <row r="68" spans="2:27" s="178" customFormat="1">
      <c r="B68" s="342"/>
      <c r="C68" s="123"/>
      <c r="D68" s="123"/>
      <c r="E68" s="123"/>
      <c r="F68" s="123"/>
      <c r="G68" s="127"/>
      <c r="H68" s="127"/>
      <c r="I68" s="123"/>
      <c r="J68" s="127"/>
      <c r="K68" s="127"/>
      <c r="L68" s="127"/>
      <c r="M68" s="127"/>
      <c r="N68" s="123"/>
      <c r="O68" s="127"/>
      <c r="P68" s="127"/>
      <c r="Q68" s="127"/>
      <c r="R68" s="127"/>
      <c r="S68" s="311"/>
      <c r="T68" s="311"/>
      <c r="U68" s="311"/>
      <c r="V68" s="311"/>
      <c r="W68" s="123"/>
      <c r="X68" s="123"/>
      <c r="Y68" s="123"/>
      <c r="Z68" s="123"/>
      <c r="AA68" s="123"/>
    </row>
    <row r="69" spans="2:27" s="178" customFormat="1">
      <c r="B69" s="342"/>
      <c r="C69" s="123"/>
      <c r="D69" s="123"/>
      <c r="E69" s="123"/>
      <c r="F69" s="123"/>
      <c r="G69" s="127"/>
      <c r="H69" s="127"/>
      <c r="I69" s="123"/>
      <c r="J69" s="127"/>
      <c r="K69" s="127"/>
      <c r="L69" s="127"/>
      <c r="M69" s="127"/>
      <c r="N69" s="123"/>
      <c r="O69" s="127"/>
      <c r="P69" s="127"/>
      <c r="Q69" s="127"/>
      <c r="R69" s="127"/>
      <c r="S69" s="311"/>
      <c r="T69" s="311"/>
      <c r="U69" s="311"/>
      <c r="V69" s="311"/>
      <c r="W69" s="123"/>
      <c r="X69" s="123"/>
      <c r="Y69" s="123"/>
      <c r="Z69" s="123"/>
      <c r="AA69" s="123"/>
    </row>
    <row r="70" spans="2:27" s="178" customFormat="1">
      <c r="B70" s="342"/>
      <c r="C70" s="123"/>
      <c r="D70" s="123"/>
      <c r="E70" s="123"/>
      <c r="F70" s="123"/>
      <c r="G70" s="127"/>
      <c r="H70" s="127"/>
      <c r="I70" s="123"/>
      <c r="J70" s="127"/>
      <c r="K70" s="127"/>
      <c r="L70" s="127"/>
      <c r="M70" s="127"/>
      <c r="N70" s="123"/>
      <c r="O70" s="127"/>
      <c r="P70" s="127"/>
      <c r="Q70" s="127"/>
      <c r="R70" s="127"/>
      <c r="S70" s="311"/>
      <c r="T70" s="311"/>
      <c r="U70" s="311"/>
      <c r="V70" s="311"/>
      <c r="W70" s="123"/>
      <c r="X70" s="123"/>
      <c r="Y70" s="123"/>
      <c r="Z70" s="123"/>
      <c r="AA70" s="123"/>
    </row>
    <row r="71" spans="2:27" s="178" customFormat="1">
      <c r="B71" s="342"/>
      <c r="C71" s="123"/>
      <c r="D71" s="123"/>
      <c r="E71" s="123"/>
      <c r="F71" s="123"/>
      <c r="G71" s="127"/>
      <c r="H71" s="127"/>
      <c r="I71" s="123"/>
      <c r="J71" s="127"/>
      <c r="K71" s="127"/>
      <c r="L71" s="127"/>
      <c r="M71" s="127"/>
      <c r="N71" s="123"/>
      <c r="O71" s="127"/>
      <c r="P71" s="127"/>
      <c r="Q71" s="127"/>
      <c r="R71" s="127"/>
      <c r="S71" s="311"/>
      <c r="T71" s="311"/>
      <c r="U71" s="311"/>
      <c r="V71" s="311"/>
      <c r="W71" s="123"/>
      <c r="X71" s="123"/>
      <c r="Y71" s="123"/>
      <c r="Z71" s="123"/>
      <c r="AA71" s="123"/>
    </row>
    <row r="72" spans="2:27" s="178" customFormat="1">
      <c r="B72" s="342"/>
      <c r="C72" s="123"/>
      <c r="D72" s="123"/>
      <c r="E72" s="123"/>
      <c r="F72" s="123"/>
      <c r="G72" s="127"/>
      <c r="H72" s="127"/>
      <c r="I72" s="123"/>
      <c r="J72" s="127"/>
      <c r="K72" s="127"/>
      <c r="L72" s="127"/>
      <c r="M72" s="127"/>
      <c r="N72" s="123"/>
      <c r="O72" s="127"/>
      <c r="P72" s="127"/>
      <c r="Q72" s="127"/>
      <c r="R72" s="127"/>
      <c r="S72" s="311"/>
      <c r="T72" s="311"/>
      <c r="U72" s="311"/>
      <c r="V72" s="311"/>
      <c r="W72" s="123"/>
      <c r="X72" s="123"/>
      <c r="Y72" s="123"/>
      <c r="Z72" s="123"/>
      <c r="AA72" s="123"/>
    </row>
    <row r="73" spans="2:27" s="178" customFormat="1">
      <c r="B73" s="342"/>
      <c r="C73" s="123"/>
      <c r="D73" s="123"/>
      <c r="E73" s="123"/>
      <c r="F73" s="123"/>
      <c r="G73" s="127"/>
      <c r="H73" s="127"/>
      <c r="I73" s="123"/>
      <c r="J73" s="127"/>
      <c r="K73" s="127"/>
      <c r="L73" s="127"/>
      <c r="M73" s="127"/>
      <c r="N73" s="123"/>
      <c r="O73" s="127"/>
      <c r="P73" s="127"/>
      <c r="Q73" s="127"/>
      <c r="R73" s="127"/>
      <c r="S73" s="311"/>
      <c r="T73" s="311"/>
      <c r="U73" s="311"/>
      <c r="V73" s="311"/>
      <c r="W73" s="123"/>
      <c r="X73" s="123"/>
      <c r="Y73" s="123"/>
      <c r="Z73" s="123"/>
      <c r="AA73" s="123"/>
    </row>
    <row r="74" spans="2:27" s="178" customFormat="1">
      <c r="B74" s="342"/>
      <c r="C74" s="123"/>
      <c r="D74" s="123"/>
      <c r="E74" s="123"/>
      <c r="F74" s="123"/>
      <c r="G74" s="127"/>
      <c r="H74" s="127"/>
      <c r="I74" s="123"/>
      <c r="J74" s="127"/>
      <c r="K74" s="127"/>
      <c r="L74" s="127"/>
      <c r="M74" s="127"/>
      <c r="N74" s="123"/>
      <c r="O74" s="127"/>
      <c r="P74" s="127"/>
      <c r="Q74" s="127"/>
      <c r="R74" s="127"/>
      <c r="S74" s="311"/>
      <c r="T74" s="311"/>
      <c r="U74" s="311"/>
      <c r="V74" s="311"/>
      <c r="W74" s="123"/>
      <c r="X74" s="123"/>
      <c r="Y74" s="123"/>
      <c r="Z74" s="123"/>
      <c r="AA74" s="123"/>
    </row>
    <row r="75" spans="2:27" s="178" customFormat="1">
      <c r="B75" s="342"/>
      <c r="C75" s="123"/>
      <c r="D75" s="123"/>
      <c r="E75" s="123"/>
      <c r="F75" s="123"/>
      <c r="G75" s="127"/>
      <c r="H75" s="127"/>
      <c r="I75" s="123"/>
      <c r="J75" s="127"/>
      <c r="K75" s="127"/>
      <c r="L75" s="127"/>
      <c r="M75" s="127"/>
      <c r="N75" s="123"/>
      <c r="O75" s="127"/>
      <c r="P75" s="127"/>
      <c r="Q75" s="127"/>
      <c r="R75" s="127"/>
      <c r="S75" s="311"/>
      <c r="T75" s="311"/>
      <c r="U75" s="311"/>
      <c r="V75" s="311"/>
      <c r="W75" s="123"/>
      <c r="X75" s="123"/>
      <c r="Y75" s="123"/>
      <c r="Z75" s="123"/>
      <c r="AA75" s="123"/>
    </row>
    <row r="76" spans="2:27" s="178" customFormat="1">
      <c r="B76" s="342"/>
      <c r="C76" s="123"/>
      <c r="D76" s="123"/>
      <c r="E76" s="123"/>
      <c r="F76" s="123"/>
      <c r="G76" s="127"/>
      <c r="H76" s="127"/>
      <c r="I76" s="123"/>
      <c r="J76" s="127"/>
      <c r="K76" s="127"/>
      <c r="L76" s="127"/>
      <c r="M76" s="127"/>
      <c r="N76" s="123"/>
      <c r="O76" s="127"/>
      <c r="P76" s="127"/>
      <c r="Q76" s="127"/>
      <c r="R76" s="127"/>
      <c r="S76" s="311"/>
      <c r="T76" s="311"/>
      <c r="U76" s="311"/>
      <c r="V76" s="311"/>
      <c r="W76" s="123"/>
      <c r="X76" s="123"/>
      <c r="Y76" s="123"/>
      <c r="Z76" s="123"/>
      <c r="AA76" s="123"/>
    </row>
    <row r="77" spans="2:27" s="178" customFormat="1">
      <c r="B77" s="342"/>
      <c r="C77" s="123"/>
      <c r="D77" s="123"/>
      <c r="E77" s="123"/>
      <c r="F77" s="123"/>
      <c r="G77" s="127"/>
      <c r="H77" s="127"/>
      <c r="I77" s="123"/>
      <c r="J77" s="127"/>
      <c r="K77" s="127"/>
      <c r="L77" s="127"/>
      <c r="M77" s="127"/>
      <c r="N77" s="123"/>
      <c r="O77" s="127"/>
      <c r="P77" s="127"/>
      <c r="Q77" s="127"/>
      <c r="R77" s="127"/>
      <c r="S77" s="311"/>
      <c r="T77" s="311"/>
      <c r="U77" s="311"/>
      <c r="V77" s="311"/>
      <c r="W77" s="123"/>
      <c r="X77" s="123"/>
      <c r="Y77" s="123"/>
      <c r="Z77" s="123"/>
      <c r="AA77" s="123"/>
    </row>
    <row r="78" spans="2:27" s="178" customFormat="1">
      <c r="B78" s="342"/>
      <c r="C78" s="123"/>
      <c r="D78" s="123"/>
      <c r="E78" s="123"/>
      <c r="F78" s="123"/>
      <c r="G78" s="127"/>
      <c r="H78" s="127"/>
      <c r="I78" s="123"/>
      <c r="J78" s="127"/>
      <c r="K78" s="127"/>
      <c r="L78" s="127"/>
      <c r="M78" s="127"/>
      <c r="N78" s="123"/>
      <c r="O78" s="127"/>
      <c r="P78" s="127"/>
      <c r="Q78" s="127"/>
      <c r="R78" s="127"/>
      <c r="S78" s="311"/>
      <c r="T78" s="311"/>
      <c r="U78" s="311"/>
      <c r="V78" s="311"/>
      <c r="W78" s="123"/>
      <c r="X78" s="123"/>
      <c r="Y78" s="123"/>
      <c r="Z78" s="123"/>
      <c r="AA78" s="123"/>
    </row>
    <row r="79" spans="2:27" s="178" customFormat="1">
      <c r="B79" s="342"/>
      <c r="C79" s="123"/>
      <c r="D79" s="123"/>
      <c r="E79" s="123"/>
      <c r="F79" s="123"/>
      <c r="G79" s="127"/>
      <c r="H79" s="127"/>
      <c r="I79" s="123"/>
      <c r="J79" s="127"/>
      <c r="K79" s="127"/>
      <c r="L79" s="127"/>
      <c r="M79" s="127"/>
      <c r="N79" s="123"/>
      <c r="O79" s="127"/>
      <c r="P79" s="127"/>
      <c r="Q79" s="127"/>
      <c r="R79" s="127"/>
      <c r="S79" s="311"/>
      <c r="T79" s="311"/>
      <c r="U79" s="311"/>
      <c r="V79" s="311"/>
      <c r="W79" s="123"/>
      <c r="X79" s="123"/>
      <c r="Y79" s="123"/>
      <c r="Z79" s="123"/>
      <c r="AA79" s="123"/>
    </row>
    <row r="80" spans="2:27" s="178" customFormat="1">
      <c r="B80" s="342"/>
      <c r="C80" s="123"/>
      <c r="D80" s="123"/>
      <c r="E80" s="123"/>
      <c r="F80" s="123"/>
      <c r="G80" s="127"/>
      <c r="H80" s="127"/>
      <c r="I80" s="123"/>
      <c r="J80" s="127"/>
      <c r="K80" s="127"/>
      <c r="L80" s="127"/>
      <c r="M80" s="127"/>
      <c r="N80" s="123"/>
      <c r="O80" s="127"/>
      <c r="P80" s="127"/>
      <c r="Q80" s="127"/>
      <c r="R80" s="127"/>
      <c r="S80" s="311"/>
      <c r="T80" s="311"/>
      <c r="U80" s="311"/>
      <c r="V80" s="311"/>
      <c r="W80" s="123"/>
      <c r="X80" s="123"/>
      <c r="Y80" s="123"/>
      <c r="Z80" s="123"/>
      <c r="AA80" s="123"/>
    </row>
    <row r="81" spans="2:27" s="178" customFormat="1">
      <c r="B81" s="342"/>
      <c r="C81" s="123"/>
      <c r="D81" s="123"/>
      <c r="E81" s="123"/>
      <c r="F81" s="123"/>
      <c r="G81" s="127"/>
      <c r="H81" s="127"/>
      <c r="I81" s="123"/>
      <c r="J81" s="127"/>
      <c r="K81" s="127"/>
      <c r="L81" s="127"/>
      <c r="M81" s="127"/>
      <c r="N81" s="123"/>
      <c r="O81" s="127"/>
      <c r="P81" s="127"/>
      <c r="Q81" s="127"/>
      <c r="R81" s="127"/>
      <c r="S81" s="311"/>
      <c r="T81" s="311"/>
      <c r="U81" s="311"/>
      <c r="V81" s="311"/>
      <c r="W81" s="123"/>
      <c r="X81" s="123"/>
      <c r="Y81" s="123"/>
      <c r="Z81" s="123"/>
      <c r="AA81" s="123"/>
    </row>
    <row r="82" spans="2:27" s="178" customFormat="1">
      <c r="B82" s="342"/>
      <c r="C82" s="123"/>
      <c r="D82" s="123"/>
      <c r="E82" s="123"/>
      <c r="F82" s="123"/>
      <c r="G82" s="127"/>
      <c r="H82" s="127"/>
      <c r="I82" s="123"/>
      <c r="J82" s="127"/>
      <c r="K82" s="127"/>
      <c r="L82" s="127"/>
      <c r="M82" s="127"/>
      <c r="N82" s="123"/>
      <c r="O82" s="127"/>
      <c r="P82" s="127"/>
      <c r="Q82" s="127"/>
      <c r="R82" s="127"/>
      <c r="S82" s="311"/>
      <c r="T82" s="311"/>
      <c r="U82" s="311"/>
      <c r="V82" s="311"/>
      <c r="W82" s="123"/>
      <c r="X82" s="123"/>
      <c r="Y82" s="123"/>
      <c r="Z82" s="123"/>
      <c r="AA82" s="123"/>
    </row>
    <row r="83" spans="2:27" s="178" customFormat="1">
      <c r="B83" s="342"/>
      <c r="C83" s="123"/>
      <c r="D83" s="123"/>
      <c r="E83" s="123"/>
      <c r="F83" s="123"/>
      <c r="G83" s="127"/>
      <c r="H83" s="127"/>
      <c r="I83" s="123"/>
      <c r="J83" s="127"/>
      <c r="K83" s="127"/>
      <c r="L83" s="127"/>
      <c r="M83" s="127"/>
      <c r="N83" s="123"/>
      <c r="O83" s="127"/>
      <c r="P83" s="127"/>
      <c r="Q83" s="127"/>
      <c r="R83" s="127"/>
      <c r="S83" s="311"/>
      <c r="T83" s="311"/>
      <c r="U83" s="311"/>
      <c r="V83" s="311"/>
      <c r="W83" s="123"/>
      <c r="X83" s="123"/>
      <c r="Y83" s="123"/>
      <c r="Z83" s="123"/>
      <c r="AA83" s="123"/>
    </row>
    <row r="84" spans="2:27" s="178" customFormat="1">
      <c r="B84" s="342"/>
      <c r="C84" s="123"/>
      <c r="D84" s="123"/>
      <c r="E84" s="123"/>
      <c r="F84" s="123"/>
      <c r="G84" s="127"/>
      <c r="H84" s="127"/>
      <c r="I84" s="123"/>
      <c r="J84" s="127"/>
      <c r="K84" s="127"/>
      <c r="L84" s="127"/>
      <c r="M84" s="127"/>
      <c r="N84" s="123"/>
      <c r="O84" s="127"/>
      <c r="P84" s="127"/>
      <c r="Q84" s="127"/>
      <c r="R84" s="127"/>
      <c r="S84" s="311"/>
      <c r="T84" s="311"/>
      <c r="U84" s="311"/>
      <c r="V84" s="311"/>
      <c r="W84" s="123"/>
      <c r="X84" s="123"/>
      <c r="Y84" s="123"/>
      <c r="Z84" s="123"/>
      <c r="AA84" s="123"/>
    </row>
    <row r="85" spans="2:27" s="178" customFormat="1">
      <c r="B85" s="342"/>
      <c r="C85" s="123"/>
      <c r="D85" s="123"/>
      <c r="E85" s="123"/>
      <c r="F85" s="123"/>
      <c r="G85" s="127"/>
      <c r="H85" s="127"/>
      <c r="I85" s="123"/>
      <c r="J85" s="127"/>
      <c r="K85" s="127"/>
      <c r="L85" s="127"/>
      <c r="M85" s="127"/>
      <c r="N85" s="123"/>
      <c r="O85" s="127"/>
      <c r="P85" s="127"/>
      <c r="Q85" s="127"/>
      <c r="R85" s="127"/>
      <c r="S85" s="311"/>
      <c r="T85" s="311"/>
      <c r="U85" s="311"/>
      <c r="V85" s="311"/>
      <c r="W85" s="123"/>
      <c r="X85" s="123"/>
      <c r="Y85" s="123"/>
      <c r="Z85" s="123"/>
      <c r="AA85" s="123"/>
    </row>
    <row r="86" spans="2:27" s="178" customFormat="1">
      <c r="B86" s="342"/>
      <c r="C86" s="123"/>
      <c r="D86" s="123"/>
      <c r="E86" s="123"/>
      <c r="F86" s="123"/>
      <c r="G86" s="127"/>
      <c r="H86" s="127"/>
      <c r="I86" s="123"/>
      <c r="J86" s="127"/>
      <c r="K86" s="127"/>
      <c r="L86" s="127"/>
      <c r="M86" s="127"/>
      <c r="N86" s="123"/>
      <c r="O86" s="127"/>
      <c r="P86" s="127"/>
      <c r="Q86" s="127"/>
      <c r="R86" s="127"/>
      <c r="S86" s="311"/>
      <c r="T86" s="311"/>
      <c r="U86" s="311"/>
      <c r="V86" s="311"/>
      <c r="W86" s="123"/>
      <c r="X86" s="123"/>
      <c r="Y86" s="123"/>
      <c r="Z86" s="123"/>
      <c r="AA86" s="123"/>
    </row>
    <row r="87" spans="2:27" s="178" customFormat="1">
      <c r="B87" s="342"/>
      <c r="C87" s="123"/>
      <c r="D87" s="123"/>
      <c r="E87" s="123"/>
      <c r="F87" s="123"/>
      <c r="G87" s="127"/>
      <c r="H87" s="127"/>
      <c r="I87" s="123"/>
      <c r="J87" s="127"/>
      <c r="K87" s="127"/>
      <c r="L87" s="127"/>
      <c r="M87" s="127"/>
      <c r="N87" s="123"/>
      <c r="O87" s="127"/>
      <c r="P87" s="127"/>
      <c r="Q87" s="127"/>
      <c r="R87" s="127"/>
      <c r="S87" s="311"/>
      <c r="T87" s="311"/>
      <c r="U87" s="311"/>
      <c r="V87" s="311"/>
      <c r="W87" s="123"/>
      <c r="X87" s="123"/>
      <c r="Y87" s="123"/>
      <c r="Z87" s="123"/>
      <c r="AA87" s="123"/>
    </row>
    <row r="88" spans="2:27" s="178" customFormat="1">
      <c r="B88" s="342"/>
      <c r="C88" s="123"/>
      <c r="D88" s="123"/>
      <c r="E88" s="123"/>
      <c r="F88" s="123"/>
      <c r="G88" s="127"/>
      <c r="H88" s="127"/>
      <c r="I88" s="123"/>
      <c r="J88" s="127"/>
      <c r="K88" s="127"/>
      <c r="L88" s="127"/>
      <c r="M88" s="127"/>
      <c r="N88" s="123"/>
      <c r="O88" s="127"/>
      <c r="P88" s="127"/>
      <c r="Q88" s="127"/>
      <c r="R88" s="127"/>
      <c r="S88" s="311"/>
      <c r="T88" s="311"/>
      <c r="U88" s="311"/>
      <c r="V88" s="311"/>
      <c r="W88" s="123"/>
      <c r="X88" s="123"/>
      <c r="Y88" s="123"/>
      <c r="Z88" s="123"/>
      <c r="AA88" s="123"/>
    </row>
    <row r="89" spans="2:27" s="178" customFormat="1">
      <c r="B89" s="342"/>
      <c r="C89" s="123"/>
      <c r="D89" s="123"/>
      <c r="E89" s="123"/>
      <c r="F89" s="123"/>
      <c r="G89" s="127"/>
      <c r="H89" s="127"/>
      <c r="I89" s="123"/>
      <c r="J89" s="127"/>
      <c r="K89" s="127"/>
      <c r="L89" s="127"/>
      <c r="M89" s="127"/>
      <c r="N89" s="123"/>
      <c r="O89" s="127"/>
      <c r="P89" s="127"/>
      <c r="Q89" s="127"/>
      <c r="R89" s="127"/>
      <c r="S89" s="311"/>
      <c r="T89" s="311"/>
      <c r="U89" s="311"/>
      <c r="V89" s="311"/>
      <c r="W89" s="123"/>
      <c r="X89" s="123"/>
      <c r="Y89" s="123"/>
      <c r="Z89" s="123"/>
      <c r="AA89" s="123"/>
    </row>
    <row r="90" spans="2:27" s="178" customFormat="1">
      <c r="B90" s="342"/>
      <c r="C90" s="123"/>
      <c r="D90" s="123"/>
      <c r="E90" s="123"/>
      <c r="F90" s="123"/>
      <c r="G90" s="127"/>
      <c r="H90" s="127"/>
      <c r="I90" s="123"/>
      <c r="J90" s="127"/>
      <c r="K90" s="127"/>
      <c r="L90" s="127"/>
      <c r="M90" s="127"/>
      <c r="N90" s="123"/>
      <c r="O90" s="127"/>
      <c r="P90" s="127"/>
      <c r="Q90" s="127"/>
      <c r="R90" s="127"/>
      <c r="S90" s="311"/>
      <c r="T90" s="311"/>
      <c r="U90" s="311"/>
      <c r="V90" s="311"/>
      <c r="W90" s="123"/>
      <c r="X90" s="123"/>
      <c r="Y90" s="123"/>
      <c r="Z90" s="123"/>
      <c r="AA90" s="123"/>
    </row>
    <row r="91" spans="2:27" s="178" customFormat="1">
      <c r="B91" s="342"/>
      <c r="C91" s="123"/>
      <c r="D91" s="123"/>
      <c r="E91" s="123"/>
      <c r="F91" s="123"/>
      <c r="G91" s="127"/>
      <c r="H91" s="127"/>
      <c r="I91" s="123"/>
      <c r="J91" s="127"/>
      <c r="K91" s="127"/>
      <c r="L91" s="127"/>
      <c r="M91" s="127"/>
      <c r="N91" s="123"/>
      <c r="O91" s="127"/>
      <c r="P91" s="127"/>
      <c r="Q91" s="127"/>
      <c r="R91" s="127"/>
      <c r="S91" s="311"/>
      <c r="T91" s="311"/>
      <c r="U91" s="311"/>
      <c r="V91" s="311"/>
      <c r="W91" s="123"/>
      <c r="X91" s="123"/>
      <c r="Y91" s="123"/>
      <c r="Z91" s="123"/>
      <c r="AA91" s="123"/>
    </row>
    <row r="92" spans="2:27" s="178" customFormat="1">
      <c r="B92" s="342"/>
      <c r="C92" s="123"/>
      <c r="D92" s="123"/>
      <c r="E92" s="123"/>
      <c r="F92" s="123"/>
      <c r="G92" s="127"/>
      <c r="H92" s="127"/>
      <c r="I92" s="123"/>
      <c r="J92" s="127"/>
      <c r="K92" s="127"/>
      <c r="L92" s="127"/>
      <c r="M92" s="127"/>
      <c r="N92" s="123"/>
      <c r="O92" s="127"/>
      <c r="P92" s="127"/>
      <c r="Q92" s="127"/>
      <c r="R92" s="127"/>
      <c r="S92" s="311"/>
      <c r="T92" s="311"/>
      <c r="U92" s="311"/>
      <c r="V92" s="311"/>
      <c r="W92" s="123"/>
      <c r="X92" s="123"/>
      <c r="Y92" s="123"/>
      <c r="Z92" s="123"/>
      <c r="AA92" s="123"/>
    </row>
    <row r="93" spans="2:27" s="178" customFormat="1">
      <c r="B93" s="342"/>
      <c r="C93" s="123"/>
      <c r="D93" s="123"/>
      <c r="E93" s="123"/>
      <c r="F93" s="123"/>
      <c r="G93" s="127"/>
      <c r="H93" s="127"/>
      <c r="I93" s="123"/>
      <c r="J93" s="127"/>
      <c r="K93" s="127"/>
      <c r="L93" s="127"/>
      <c r="M93" s="127"/>
      <c r="N93" s="123"/>
      <c r="O93" s="127"/>
      <c r="P93" s="127"/>
      <c r="Q93" s="127"/>
      <c r="R93" s="127"/>
      <c r="S93" s="311"/>
      <c r="T93" s="311"/>
      <c r="U93" s="311"/>
      <c r="V93" s="311"/>
      <c r="W93" s="123"/>
      <c r="X93" s="123"/>
      <c r="Y93" s="123"/>
      <c r="Z93" s="123"/>
      <c r="AA93" s="123"/>
    </row>
    <row r="94" spans="2:27" s="178" customFormat="1">
      <c r="B94" s="342"/>
      <c r="C94" s="123"/>
      <c r="D94" s="123"/>
      <c r="E94" s="123"/>
      <c r="F94" s="123"/>
      <c r="G94" s="127"/>
      <c r="H94" s="127"/>
      <c r="I94" s="123"/>
      <c r="J94" s="127"/>
      <c r="K94" s="127"/>
      <c r="L94" s="127"/>
      <c r="M94" s="127"/>
      <c r="N94" s="123"/>
      <c r="O94" s="127"/>
      <c r="P94" s="127"/>
      <c r="Q94" s="127"/>
      <c r="R94" s="127"/>
      <c r="S94" s="311"/>
      <c r="T94" s="311"/>
      <c r="U94" s="311"/>
      <c r="V94" s="311"/>
      <c r="W94" s="123"/>
      <c r="X94" s="123"/>
      <c r="Y94" s="123"/>
      <c r="Z94" s="123"/>
      <c r="AA94" s="123"/>
    </row>
    <row r="95" spans="2:27" s="178" customFormat="1">
      <c r="B95" s="342"/>
      <c r="C95" s="123"/>
      <c r="D95" s="123"/>
      <c r="E95" s="123"/>
      <c r="F95" s="123"/>
      <c r="G95" s="127"/>
      <c r="H95" s="127"/>
      <c r="I95" s="123"/>
      <c r="J95" s="127"/>
      <c r="K95" s="127"/>
      <c r="L95" s="127"/>
      <c r="M95" s="127"/>
      <c r="N95" s="123"/>
      <c r="O95" s="127"/>
      <c r="P95" s="127"/>
      <c r="Q95" s="127"/>
      <c r="R95" s="127"/>
      <c r="S95" s="311"/>
      <c r="T95" s="311"/>
      <c r="U95" s="311"/>
      <c r="V95" s="311"/>
      <c r="W95" s="123"/>
      <c r="X95" s="123"/>
      <c r="Y95" s="123"/>
      <c r="Z95" s="123"/>
      <c r="AA95" s="123"/>
    </row>
    <row r="96" spans="2:27" s="178" customFormat="1">
      <c r="B96" s="342"/>
      <c r="C96" s="123"/>
      <c r="D96" s="123"/>
      <c r="E96" s="123"/>
      <c r="F96" s="123"/>
      <c r="G96" s="127"/>
      <c r="H96" s="127"/>
      <c r="I96" s="123"/>
      <c r="J96" s="127"/>
      <c r="K96" s="127"/>
      <c r="L96" s="127"/>
      <c r="M96" s="127"/>
      <c r="N96" s="123"/>
      <c r="O96" s="127"/>
      <c r="P96" s="127"/>
      <c r="Q96" s="127"/>
      <c r="R96" s="127"/>
      <c r="S96" s="311"/>
      <c r="T96" s="311"/>
      <c r="U96" s="311"/>
      <c r="V96" s="311"/>
      <c r="W96" s="123"/>
      <c r="X96" s="123"/>
      <c r="Y96" s="123"/>
      <c r="Z96" s="123"/>
      <c r="AA96" s="123"/>
    </row>
    <row r="97" spans="2:27" s="178" customFormat="1">
      <c r="B97" s="342"/>
      <c r="C97" s="123"/>
      <c r="D97" s="123"/>
      <c r="E97" s="123"/>
      <c r="F97" s="123"/>
      <c r="G97" s="127"/>
      <c r="H97" s="127"/>
      <c r="I97" s="123"/>
      <c r="J97" s="127"/>
      <c r="K97" s="127"/>
      <c r="L97" s="127"/>
      <c r="M97" s="127"/>
      <c r="N97" s="123"/>
      <c r="O97" s="127"/>
      <c r="P97" s="127"/>
      <c r="Q97" s="127"/>
      <c r="R97" s="127"/>
      <c r="S97" s="311"/>
      <c r="T97" s="311"/>
      <c r="U97" s="311"/>
      <c r="V97" s="311"/>
      <c r="W97" s="123"/>
      <c r="X97" s="123"/>
      <c r="Y97" s="123"/>
      <c r="Z97" s="123"/>
      <c r="AA97" s="123"/>
    </row>
    <row r="98" spans="2:27" s="178" customFormat="1">
      <c r="B98" s="342"/>
      <c r="C98" s="123"/>
      <c r="D98" s="123"/>
      <c r="E98" s="123"/>
      <c r="F98" s="123"/>
      <c r="G98" s="127"/>
      <c r="H98" s="127"/>
      <c r="I98" s="123"/>
      <c r="J98" s="127"/>
      <c r="K98" s="127"/>
      <c r="L98" s="127"/>
      <c r="M98" s="127"/>
      <c r="N98" s="123"/>
      <c r="O98" s="127"/>
      <c r="P98" s="127"/>
      <c r="Q98" s="127"/>
      <c r="R98" s="127"/>
      <c r="S98" s="311"/>
      <c r="T98" s="311"/>
      <c r="U98" s="311"/>
      <c r="V98" s="311"/>
      <c r="W98" s="123"/>
      <c r="X98" s="123"/>
      <c r="Y98" s="123"/>
      <c r="Z98" s="123"/>
      <c r="AA98" s="123"/>
    </row>
    <row r="99" spans="2:27" s="178" customFormat="1">
      <c r="B99" s="342"/>
      <c r="C99" s="123"/>
      <c r="D99" s="123"/>
      <c r="E99" s="123"/>
      <c r="F99" s="123"/>
      <c r="G99" s="127"/>
      <c r="H99" s="127"/>
      <c r="I99" s="123"/>
      <c r="J99" s="127"/>
      <c r="K99" s="127"/>
      <c r="L99" s="127"/>
      <c r="M99" s="127"/>
      <c r="N99" s="123"/>
      <c r="O99" s="127"/>
      <c r="P99" s="127"/>
      <c r="Q99" s="127"/>
      <c r="R99" s="127"/>
      <c r="S99" s="311"/>
      <c r="T99" s="311"/>
      <c r="U99" s="311"/>
      <c r="V99" s="311"/>
      <c r="W99" s="123"/>
      <c r="X99" s="123"/>
      <c r="Y99" s="123"/>
      <c r="Z99" s="123"/>
      <c r="AA99" s="123"/>
    </row>
    <row r="100" spans="2:27" s="178" customFormat="1">
      <c r="B100" s="342"/>
      <c r="C100" s="123"/>
      <c r="D100" s="123"/>
      <c r="E100" s="123"/>
      <c r="F100" s="123"/>
      <c r="G100" s="127"/>
      <c r="H100" s="127"/>
      <c r="I100" s="123"/>
      <c r="J100" s="127"/>
      <c r="K100" s="127"/>
      <c r="L100" s="127"/>
      <c r="M100" s="127"/>
      <c r="N100" s="123"/>
      <c r="O100" s="127"/>
      <c r="P100" s="127"/>
      <c r="Q100" s="127"/>
      <c r="R100" s="127"/>
      <c r="S100" s="311"/>
      <c r="T100" s="311"/>
      <c r="U100" s="311"/>
      <c r="V100" s="311"/>
      <c r="W100" s="123"/>
      <c r="X100" s="123"/>
      <c r="Y100" s="123"/>
      <c r="Z100" s="123"/>
      <c r="AA100" s="123"/>
    </row>
    <row r="101" spans="2:27" s="178" customFormat="1">
      <c r="B101" s="342"/>
      <c r="C101" s="123"/>
      <c r="D101" s="123"/>
      <c r="E101" s="123"/>
      <c r="F101" s="123"/>
      <c r="G101" s="127"/>
      <c r="H101" s="127"/>
      <c r="I101" s="123"/>
      <c r="J101" s="127"/>
      <c r="K101" s="127"/>
      <c r="L101" s="127"/>
      <c r="M101" s="127"/>
      <c r="N101" s="123"/>
      <c r="O101" s="127"/>
      <c r="P101" s="127"/>
      <c r="Q101" s="127"/>
      <c r="R101" s="127"/>
      <c r="S101" s="311"/>
      <c r="T101" s="311"/>
      <c r="U101" s="311"/>
      <c r="V101" s="311"/>
      <c r="W101" s="123"/>
      <c r="X101" s="123"/>
      <c r="Y101" s="123"/>
      <c r="Z101" s="123"/>
      <c r="AA101" s="123"/>
    </row>
    <row r="102" spans="2:27" s="178" customFormat="1">
      <c r="B102" s="342"/>
      <c r="C102" s="123"/>
      <c r="D102" s="123"/>
      <c r="E102" s="123"/>
      <c r="F102" s="123"/>
      <c r="G102" s="127"/>
      <c r="H102" s="127"/>
      <c r="I102" s="123"/>
      <c r="J102" s="127"/>
      <c r="K102" s="127"/>
      <c r="L102" s="127"/>
      <c r="M102" s="127"/>
      <c r="N102" s="123"/>
      <c r="O102" s="127"/>
      <c r="P102" s="127"/>
      <c r="Q102" s="127"/>
      <c r="R102" s="127"/>
      <c r="S102" s="311"/>
      <c r="T102" s="311"/>
      <c r="U102" s="311"/>
      <c r="V102" s="311"/>
      <c r="W102" s="123"/>
      <c r="X102" s="123"/>
      <c r="Y102" s="123"/>
      <c r="Z102" s="123"/>
      <c r="AA102" s="123"/>
    </row>
    <row r="103" spans="2:27" s="178" customFormat="1">
      <c r="B103" s="342"/>
      <c r="C103" s="123"/>
      <c r="D103" s="123"/>
      <c r="E103" s="123"/>
      <c r="F103" s="123"/>
      <c r="G103" s="127"/>
      <c r="H103" s="127"/>
      <c r="I103" s="123"/>
      <c r="J103" s="127"/>
      <c r="K103" s="127"/>
      <c r="L103" s="127"/>
      <c r="M103" s="127"/>
      <c r="N103" s="123"/>
      <c r="O103" s="127"/>
      <c r="P103" s="127"/>
      <c r="Q103" s="127"/>
      <c r="R103" s="127"/>
      <c r="S103" s="311"/>
      <c r="T103" s="311"/>
      <c r="U103" s="311"/>
      <c r="V103" s="311"/>
      <c r="W103" s="123"/>
      <c r="X103" s="123"/>
      <c r="Y103" s="123"/>
      <c r="Z103" s="123"/>
      <c r="AA103" s="123"/>
    </row>
    <row r="104" spans="2:27" s="178" customFormat="1">
      <c r="B104" s="342"/>
      <c r="C104" s="123"/>
      <c r="D104" s="123"/>
      <c r="E104" s="123"/>
      <c r="F104" s="123"/>
      <c r="G104" s="127"/>
      <c r="H104" s="127"/>
      <c r="I104" s="123"/>
      <c r="J104" s="127"/>
      <c r="K104" s="127"/>
      <c r="L104" s="127"/>
      <c r="M104" s="127"/>
      <c r="N104" s="123"/>
      <c r="O104" s="127"/>
      <c r="P104" s="127"/>
      <c r="Q104" s="127"/>
      <c r="R104" s="127"/>
      <c r="S104" s="311"/>
      <c r="T104" s="311"/>
      <c r="U104" s="311"/>
      <c r="V104" s="311"/>
      <c r="W104" s="123"/>
      <c r="X104" s="123"/>
      <c r="Y104" s="123"/>
      <c r="Z104" s="123"/>
      <c r="AA104" s="123"/>
    </row>
    <row r="105" spans="2:27" s="178" customFormat="1">
      <c r="B105" s="342"/>
      <c r="C105" s="123"/>
      <c r="D105" s="123"/>
      <c r="E105" s="123"/>
      <c r="F105" s="123"/>
      <c r="G105" s="127"/>
      <c r="H105" s="127"/>
      <c r="I105" s="123"/>
      <c r="J105" s="127"/>
      <c r="K105" s="127"/>
      <c r="L105" s="127"/>
      <c r="M105" s="127"/>
      <c r="N105" s="123"/>
      <c r="O105" s="127"/>
      <c r="P105" s="127"/>
      <c r="Q105" s="127"/>
      <c r="R105" s="127"/>
      <c r="S105" s="311"/>
      <c r="T105" s="311"/>
      <c r="U105" s="311"/>
      <c r="V105" s="311"/>
      <c r="W105" s="123"/>
      <c r="X105" s="123"/>
      <c r="Y105" s="123"/>
      <c r="Z105" s="123"/>
      <c r="AA105" s="123"/>
    </row>
    <row r="106" spans="2:27" s="178" customFormat="1">
      <c r="B106" s="342"/>
      <c r="C106" s="123"/>
      <c r="D106" s="123"/>
      <c r="E106" s="123"/>
      <c r="F106" s="123"/>
      <c r="G106" s="127"/>
      <c r="H106" s="127"/>
      <c r="I106" s="123"/>
      <c r="J106" s="127"/>
      <c r="K106" s="127"/>
      <c r="L106" s="127"/>
      <c r="M106" s="127"/>
      <c r="N106" s="123"/>
      <c r="O106" s="127"/>
      <c r="P106" s="127"/>
      <c r="Q106" s="127"/>
      <c r="R106" s="127"/>
      <c r="S106" s="311"/>
      <c r="T106" s="311"/>
      <c r="U106" s="311"/>
      <c r="V106" s="311"/>
      <c r="W106" s="123"/>
      <c r="X106" s="123"/>
      <c r="Y106" s="123"/>
      <c r="Z106" s="123"/>
      <c r="AA106" s="123"/>
    </row>
    <row r="107" spans="2:27" s="178" customFormat="1">
      <c r="B107" s="342"/>
      <c r="C107" s="123"/>
      <c r="D107" s="123"/>
      <c r="E107" s="123"/>
      <c r="F107" s="123"/>
      <c r="G107" s="127"/>
      <c r="H107" s="127"/>
      <c r="I107" s="123"/>
      <c r="J107" s="127"/>
      <c r="K107" s="127"/>
      <c r="L107" s="127"/>
      <c r="M107" s="127"/>
      <c r="N107" s="123"/>
      <c r="O107" s="127"/>
      <c r="P107" s="127"/>
      <c r="Q107" s="127"/>
      <c r="R107" s="127"/>
      <c r="S107" s="311"/>
      <c r="T107" s="311"/>
      <c r="U107" s="311"/>
      <c r="V107" s="311"/>
      <c r="W107" s="123"/>
      <c r="X107" s="123"/>
      <c r="Y107" s="123"/>
      <c r="Z107" s="123"/>
      <c r="AA107" s="123"/>
    </row>
    <row r="108" spans="2:27" s="178" customFormat="1">
      <c r="B108" s="342"/>
      <c r="C108" s="123"/>
      <c r="D108" s="123"/>
      <c r="E108" s="123"/>
      <c r="F108" s="123"/>
      <c r="G108" s="127"/>
      <c r="H108" s="127"/>
      <c r="I108" s="123"/>
      <c r="J108" s="127"/>
      <c r="K108" s="127"/>
      <c r="L108" s="127"/>
      <c r="M108" s="127"/>
      <c r="N108" s="123"/>
      <c r="O108" s="127"/>
      <c r="P108" s="127"/>
      <c r="Q108" s="127"/>
      <c r="R108" s="127"/>
      <c r="S108" s="311"/>
      <c r="T108" s="311"/>
      <c r="U108" s="311"/>
      <c r="V108" s="311"/>
      <c r="W108" s="123"/>
      <c r="X108" s="123"/>
      <c r="Y108" s="123"/>
      <c r="Z108" s="123"/>
      <c r="AA108" s="123"/>
    </row>
    <row r="109" spans="2:27" s="178" customFormat="1">
      <c r="B109" s="342"/>
      <c r="C109" s="123"/>
      <c r="D109" s="123"/>
      <c r="E109" s="123"/>
      <c r="F109" s="123"/>
      <c r="G109" s="127"/>
      <c r="H109" s="127"/>
      <c r="I109" s="123"/>
      <c r="J109" s="127"/>
      <c r="K109" s="127"/>
      <c r="L109" s="127"/>
      <c r="M109" s="127"/>
      <c r="N109" s="123"/>
      <c r="O109" s="127"/>
      <c r="P109" s="127"/>
      <c r="Q109" s="127"/>
      <c r="R109" s="127"/>
      <c r="S109" s="311"/>
      <c r="T109" s="311"/>
      <c r="U109" s="311"/>
      <c r="V109" s="311"/>
      <c r="W109" s="123"/>
      <c r="X109" s="123"/>
      <c r="Y109" s="123"/>
      <c r="Z109" s="123"/>
      <c r="AA109" s="123"/>
    </row>
    <row r="110" spans="2:27" s="178" customFormat="1">
      <c r="B110" s="342"/>
      <c r="C110" s="123"/>
      <c r="D110" s="123"/>
      <c r="E110" s="123"/>
      <c r="F110" s="123"/>
      <c r="G110" s="127"/>
      <c r="H110" s="127"/>
      <c r="I110" s="123"/>
      <c r="J110" s="127"/>
      <c r="K110" s="127"/>
      <c r="L110" s="127"/>
      <c r="M110" s="127"/>
      <c r="N110" s="123"/>
      <c r="O110" s="127"/>
      <c r="P110" s="127"/>
      <c r="Q110" s="127"/>
      <c r="R110" s="127"/>
      <c r="S110" s="311"/>
      <c r="T110" s="311"/>
      <c r="U110" s="311"/>
      <c r="V110" s="311"/>
      <c r="W110" s="123"/>
      <c r="X110" s="123"/>
      <c r="Y110" s="123"/>
      <c r="Z110" s="123"/>
      <c r="AA110" s="123"/>
    </row>
    <row r="111" spans="2:27" s="178" customFormat="1">
      <c r="B111" s="342"/>
      <c r="C111" s="123"/>
      <c r="D111" s="123"/>
      <c r="E111" s="123"/>
      <c r="F111" s="123"/>
      <c r="G111" s="127"/>
      <c r="H111" s="127"/>
      <c r="I111" s="123"/>
      <c r="J111" s="127"/>
      <c r="K111" s="127"/>
      <c r="L111" s="127"/>
      <c r="M111" s="127"/>
      <c r="N111" s="123"/>
      <c r="O111" s="127"/>
      <c r="P111" s="127"/>
      <c r="Q111" s="127"/>
      <c r="R111" s="127"/>
      <c r="S111" s="311"/>
      <c r="T111" s="311"/>
      <c r="U111" s="311"/>
      <c r="V111" s="311"/>
      <c r="W111" s="123"/>
      <c r="X111" s="123"/>
      <c r="Y111" s="123"/>
      <c r="Z111" s="123"/>
      <c r="AA111" s="123"/>
    </row>
    <row r="112" spans="2:27" s="178" customFormat="1">
      <c r="B112" s="342"/>
      <c r="C112" s="123"/>
      <c r="D112" s="123"/>
      <c r="E112" s="123"/>
      <c r="F112" s="123"/>
      <c r="G112" s="127"/>
      <c r="H112" s="127"/>
      <c r="I112" s="123"/>
      <c r="J112" s="127"/>
      <c r="K112" s="127"/>
      <c r="L112" s="127"/>
      <c r="M112" s="127"/>
      <c r="N112" s="123"/>
      <c r="O112" s="127"/>
      <c r="P112" s="127"/>
      <c r="Q112" s="127"/>
      <c r="R112" s="127"/>
      <c r="S112" s="311"/>
      <c r="T112" s="311"/>
      <c r="U112" s="311"/>
      <c r="V112" s="311"/>
      <c r="W112" s="123"/>
      <c r="X112" s="123"/>
      <c r="Y112" s="123"/>
      <c r="Z112" s="123"/>
      <c r="AA112" s="123"/>
    </row>
    <row r="113" spans="2:27" s="178" customFormat="1">
      <c r="B113" s="342"/>
      <c r="C113" s="123"/>
      <c r="D113" s="123"/>
      <c r="E113" s="123"/>
      <c r="F113" s="123"/>
      <c r="G113" s="127"/>
      <c r="H113" s="127"/>
      <c r="I113" s="123"/>
      <c r="J113" s="127"/>
      <c r="K113" s="127"/>
      <c r="L113" s="127"/>
      <c r="M113" s="127"/>
      <c r="N113" s="123"/>
      <c r="O113" s="127"/>
      <c r="P113" s="127"/>
      <c r="Q113" s="127"/>
      <c r="R113" s="127"/>
      <c r="S113" s="311"/>
      <c r="T113" s="311"/>
      <c r="U113" s="311"/>
      <c r="V113" s="311"/>
      <c r="W113" s="123"/>
      <c r="X113" s="123"/>
      <c r="Y113" s="123"/>
      <c r="Z113" s="123"/>
      <c r="AA113" s="123"/>
    </row>
    <row r="114" spans="2:27" s="178" customFormat="1">
      <c r="B114" s="342"/>
      <c r="C114" s="123"/>
      <c r="D114" s="123"/>
      <c r="E114" s="123"/>
      <c r="F114" s="123"/>
      <c r="G114" s="127"/>
      <c r="H114" s="127"/>
      <c r="I114" s="123"/>
      <c r="J114" s="127"/>
      <c r="K114" s="127"/>
      <c r="L114" s="127"/>
      <c r="M114" s="127"/>
      <c r="N114" s="123"/>
      <c r="O114" s="127"/>
      <c r="P114" s="127"/>
      <c r="Q114" s="127"/>
      <c r="R114" s="127"/>
      <c r="S114" s="311"/>
      <c r="T114" s="311"/>
      <c r="U114" s="311"/>
      <c r="V114" s="311"/>
      <c r="W114" s="123"/>
      <c r="X114" s="123"/>
      <c r="Y114" s="123"/>
      <c r="Z114" s="123"/>
      <c r="AA114" s="123"/>
    </row>
    <row r="115" spans="2:27" s="178" customFormat="1">
      <c r="B115" s="342"/>
      <c r="C115" s="123"/>
      <c r="D115" s="123"/>
      <c r="E115" s="123"/>
      <c r="F115" s="123"/>
      <c r="G115" s="127"/>
      <c r="H115" s="127"/>
      <c r="I115" s="123"/>
      <c r="J115" s="127"/>
      <c r="K115" s="127"/>
      <c r="L115" s="127"/>
      <c r="M115" s="127"/>
      <c r="N115" s="123"/>
      <c r="O115" s="127"/>
      <c r="P115" s="127"/>
      <c r="Q115" s="127"/>
      <c r="R115" s="127"/>
      <c r="S115" s="311"/>
      <c r="T115" s="311"/>
      <c r="U115" s="311"/>
      <c r="V115" s="311"/>
      <c r="W115" s="123"/>
      <c r="X115" s="123"/>
      <c r="Y115" s="123"/>
      <c r="Z115" s="123"/>
      <c r="AA115" s="123"/>
    </row>
    <row r="116" spans="2:27" s="178" customFormat="1">
      <c r="B116" s="342"/>
      <c r="C116" s="123"/>
      <c r="D116" s="123"/>
      <c r="E116" s="123"/>
      <c r="F116" s="123"/>
      <c r="G116" s="127"/>
      <c r="H116" s="127"/>
      <c r="I116" s="123"/>
      <c r="J116" s="127"/>
      <c r="K116" s="127"/>
      <c r="L116" s="127"/>
      <c r="M116" s="127"/>
      <c r="N116" s="123"/>
      <c r="O116" s="127"/>
      <c r="P116" s="127"/>
      <c r="Q116" s="127"/>
      <c r="R116" s="127"/>
      <c r="S116" s="311"/>
      <c r="T116" s="311"/>
      <c r="U116" s="311"/>
      <c r="V116" s="311"/>
      <c r="W116" s="123"/>
      <c r="X116" s="123"/>
      <c r="Y116" s="123"/>
      <c r="Z116" s="123"/>
      <c r="AA116" s="123"/>
    </row>
    <row r="117" spans="2:27" s="178" customFormat="1">
      <c r="B117" s="342"/>
      <c r="C117" s="123"/>
      <c r="D117" s="123"/>
      <c r="E117" s="123"/>
      <c r="F117" s="123"/>
      <c r="G117" s="127"/>
      <c r="H117" s="127"/>
      <c r="I117" s="123"/>
      <c r="J117" s="127"/>
      <c r="K117" s="127"/>
      <c r="L117" s="127"/>
      <c r="M117" s="127"/>
      <c r="N117" s="123"/>
      <c r="O117" s="127"/>
      <c r="P117" s="127"/>
      <c r="Q117" s="127"/>
      <c r="R117" s="127"/>
      <c r="S117" s="311"/>
      <c r="T117" s="311"/>
      <c r="U117" s="311"/>
      <c r="V117" s="311"/>
      <c r="W117" s="123"/>
      <c r="X117" s="123"/>
      <c r="Y117" s="123"/>
      <c r="Z117" s="123"/>
      <c r="AA117" s="123"/>
    </row>
    <row r="118" spans="2:27" s="178" customFormat="1">
      <c r="B118" s="342"/>
      <c r="C118" s="123"/>
      <c r="D118" s="123"/>
      <c r="E118" s="123"/>
      <c r="F118" s="123"/>
      <c r="G118" s="127"/>
      <c r="H118" s="127"/>
      <c r="I118" s="123"/>
      <c r="J118" s="127"/>
      <c r="K118" s="127"/>
      <c r="L118" s="127"/>
      <c r="M118" s="127"/>
      <c r="N118" s="123"/>
      <c r="O118" s="127"/>
      <c r="P118" s="127"/>
      <c r="Q118" s="127"/>
      <c r="R118" s="127"/>
      <c r="S118" s="311"/>
      <c r="T118" s="311"/>
      <c r="U118" s="311"/>
      <c r="V118" s="311"/>
      <c r="W118" s="123"/>
      <c r="X118" s="123"/>
      <c r="Y118" s="123"/>
      <c r="Z118" s="123"/>
      <c r="AA118" s="123"/>
    </row>
    <row r="119" spans="2:27" s="178" customFormat="1">
      <c r="B119" s="342"/>
      <c r="C119" s="123"/>
      <c r="D119" s="123"/>
      <c r="E119" s="123"/>
      <c r="F119" s="123"/>
      <c r="G119" s="127"/>
      <c r="H119" s="127"/>
      <c r="I119" s="123"/>
      <c r="J119" s="127"/>
      <c r="K119" s="127"/>
      <c r="L119" s="127"/>
      <c r="M119" s="127"/>
      <c r="N119" s="123"/>
      <c r="O119" s="127"/>
      <c r="P119" s="127"/>
      <c r="Q119" s="127"/>
      <c r="R119" s="127"/>
      <c r="S119" s="311"/>
      <c r="T119" s="311"/>
      <c r="U119" s="311"/>
      <c r="V119" s="311"/>
      <c r="W119" s="123"/>
      <c r="X119" s="123"/>
      <c r="Y119" s="123"/>
      <c r="Z119" s="123"/>
      <c r="AA119" s="123"/>
    </row>
    <row r="120" spans="2:27" s="178" customFormat="1">
      <c r="B120" s="342"/>
      <c r="C120" s="123"/>
      <c r="D120" s="123"/>
      <c r="E120" s="123"/>
      <c r="F120" s="123"/>
      <c r="G120" s="127"/>
      <c r="H120" s="127"/>
      <c r="I120" s="123"/>
      <c r="J120" s="127"/>
      <c r="K120" s="127"/>
      <c r="L120" s="127"/>
      <c r="M120" s="127"/>
      <c r="N120" s="123"/>
      <c r="O120" s="127"/>
      <c r="P120" s="127"/>
      <c r="Q120" s="127"/>
      <c r="R120" s="127"/>
      <c r="S120" s="311"/>
      <c r="T120" s="311"/>
      <c r="U120" s="311"/>
      <c r="V120" s="311"/>
      <c r="W120" s="123"/>
      <c r="X120" s="123"/>
      <c r="Y120" s="123"/>
      <c r="Z120" s="123"/>
      <c r="AA120" s="123"/>
    </row>
    <row r="121" spans="2:27" s="178" customFormat="1">
      <c r="B121" s="342"/>
      <c r="C121" s="123"/>
      <c r="D121" s="123"/>
      <c r="E121" s="123"/>
      <c r="F121" s="123"/>
      <c r="G121" s="127"/>
      <c r="H121" s="127"/>
      <c r="I121" s="123"/>
      <c r="J121" s="127"/>
      <c r="K121" s="127"/>
      <c r="L121" s="127"/>
      <c r="M121" s="127"/>
      <c r="N121" s="123"/>
      <c r="O121" s="127"/>
      <c r="P121" s="127"/>
      <c r="Q121" s="127"/>
      <c r="R121" s="127"/>
      <c r="S121" s="311"/>
      <c r="T121" s="311"/>
      <c r="U121" s="311"/>
      <c r="V121" s="311"/>
      <c r="W121" s="123"/>
      <c r="X121" s="123"/>
      <c r="Y121" s="123"/>
      <c r="Z121" s="123"/>
      <c r="AA121" s="123"/>
    </row>
    <row r="122" spans="2:27" s="178" customFormat="1">
      <c r="B122" s="342"/>
      <c r="C122" s="123"/>
      <c r="D122" s="123"/>
      <c r="E122" s="123"/>
      <c r="F122" s="123"/>
      <c r="G122" s="127"/>
      <c r="H122" s="127"/>
      <c r="I122" s="123"/>
      <c r="J122" s="127"/>
      <c r="K122" s="127"/>
      <c r="L122" s="127"/>
      <c r="M122" s="127"/>
      <c r="N122" s="123"/>
      <c r="O122" s="127"/>
      <c r="P122" s="127"/>
      <c r="Q122" s="127"/>
      <c r="R122" s="127"/>
      <c r="S122" s="311"/>
      <c r="T122" s="311"/>
      <c r="U122" s="311"/>
      <c r="V122" s="311"/>
      <c r="W122" s="123"/>
      <c r="X122" s="123"/>
      <c r="Y122" s="123"/>
      <c r="Z122" s="123"/>
      <c r="AA122" s="123"/>
    </row>
    <row r="123" spans="2:27" s="178" customFormat="1">
      <c r="B123" s="342"/>
      <c r="C123" s="123"/>
      <c r="D123" s="123"/>
      <c r="E123" s="123"/>
      <c r="F123" s="123"/>
      <c r="G123" s="127"/>
      <c r="H123" s="127"/>
      <c r="I123" s="123"/>
      <c r="J123" s="127"/>
      <c r="K123" s="127"/>
      <c r="L123" s="127"/>
      <c r="M123" s="127"/>
      <c r="N123" s="123"/>
      <c r="O123" s="127"/>
      <c r="P123" s="127"/>
      <c r="Q123" s="127"/>
      <c r="R123" s="127"/>
      <c r="S123" s="311"/>
      <c r="T123" s="311"/>
      <c r="U123" s="311"/>
      <c r="V123" s="311"/>
      <c r="W123" s="123"/>
      <c r="X123" s="123"/>
      <c r="Y123" s="123"/>
      <c r="Z123" s="123"/>
      <c r="AA123" s="123"/>
    </row>
    <row r="124" spans="2:27" s="178" customFormat="1">
      <c r="B124" s="342"/>
      <c r="C124" s="123"/>
      <c r="D124" s="123"/>
      <c r="E124" s="123"/>
      <c r="F124" s="123"/>
      <c r="G124" s="127"/>
      <c r="H124" s="127"/>
      <c r="I124" s="123"/>
      <c r="J124" s="127"/>
      <c r="K124" s="127"/>
      <c r="L124" s="127"/>
      <c r="M124" s="127"/>
      <c r="N124" s="123"/>
      <c r="O124" s="127"/>
      <c r="P124" s="127"/>
      <c r="Q124" s="127"/>
      <c r="R124" s="127"/>
      <c r="S124" s="311"/>
      <c r="T124" s="311"/>
      <c r="U124" s="311"/>
      <c r="V124" s="311"/>
      <c r="W124" s="123"/>
      <c r="X124" s="123"/>
      <c r="Y124" s="123"/>
      <c r="Z124" s="123"/>
      <c r="AA124" s="123"/>
    </row>
    <row r="125" spans="2:27" s="178" customFormat="1">
      <c r="B125" s="342"/>
      <c r="C125" s="123"/>
      <c r="D125" s="123"/>
      <c r="E125" s="123"/>
      <c r="F125" s="123"/>
      <c r="G125" s="127"/>
      <c r="H125" s="127"/>
      <c r="I125" s="123"/>
      <c r="J125" s="127"/>
      <c r="K125" s="127"/>
      <c r="L125" s="127"/>
      <c r="M125" s="127"/>
      <c r="N125" s="123"/>
      <c r="O125" s="127"/>
      <c r="P125" s="127"/>
      <c r="Q125" s="127"/>
      <c r="R125" s="127"/>
      <c r="S125" s="311"/>
      <c r="T125" s="311"/>
      <c r="U125" s="311"/>
      <c r="V125" s="311"/>
      <c r="W125" s="123"/>
      <c r="X125" s="123"/>
      <c r="Y125" s="123"/>
      <c r="Z125" s="123"/>
      <c r="AA125" s="123"/>
    </row>
    <row r="126" spans="2:27" s="178" customFormat="1">
      <c r="B126" s="342"/>
      <c r="C126" s="123"/>
      <c r="D126" s="123"/>
      <c r="E126" s="123"/>
      <c r="F126" s="123"/>
      <c r="G126" s="127"/>
      <c r="H126" s="127"/>
      <c r="I126" s="123"/>
      <c r="J126" s="127"/>
      <c r="K126" s="127"/>
      <c r="L126" s="127"/>
      <c r="M126" s="127"/>
      <c r="N126" s="123"/>
      <c r="O126" s="127"/>
      <c r="P126" s="127"/>
      <c r="Q126" s="127"/>
      <c r="R126" s="127"/>
      <c r="S126" s="311"/>
      <c r="T126" s="311"/>
      <c r="U126" s="311"/>
      <c r="V126" s="311"/>
      <c r="W126" s="123"/>
      <c r="X126" s="123"/>
      <c r="Y126" s="123"/>
      <c r="Z126" s="123"/>
      <c r="AA126" s="123"/>
    </row>
    <row r="127" spans="2:27" s="178" customFormat="1">
      <c r="B127" s="342"/>
      <c r="C127" s="123"/>
      <c r="D127" s="123"/>
      <c r="E127" s="123"/>
      <c r="F127" s="123"/>
      <c r="G127" s="127"/>
      <c r="H127" s="127"/>
      <c r="I127" s="123"/>
      <c r="J127" s="127"/>
      <c r="K127" s="127"/>
      <c r="L127" s="127"/>
      <c r="M127" s="127"/>
      <c r="N127" s="123"/>
      <c r="O127" s="127"/>
      <c r="P127" s="127"/>
      <c r="Q127" s="127"/>
      <c r="R127" s="127"/>
      <c r="S127" s="311"/>
      <c r="T127" s="311"/>
      <c r="U127" s="311"/>
      <c r="V127" s="311"/>
      <c r="W127" s="123"/>
      <c r="X127" s="123"/>
      <c r="Y127" s="123"/>
      <c r="Z127" s="123"/>
      <c r="AA127" s="123"/>
    </row>
    <row r="128" spans="2:27" s="178" customFormat="1">
      <c r="B128" s="342"/>
      <c r="C128" s="123"/>
      <c r="D128" s="123"/>
      <c r="E128" s="123"/>
      <c r="F128" s="123"/>
      <c r="G128" s="127"/>
      <c r="H128" s="127"/>
      <c r="I128" s="123"/>
      <c r="J128" s="127"/>
      <c r="K128" s="127"/>
      <c r="L128" s="127"/>
      <c r="M128" s="127"/>
      <c r="N128" s="123"/>
      <c r="O128" s="127"/>
      <c r="P128" s="127"/>
      <c r="Q128" s="127"/>
      <c r="R128" s="127"/>
      <c r="S128" s="311"/>
      <c r="T128" s="311"/>
      <c r="U128" s="311"/>
      <c r="V128" s="311"/>
      <c r="W128" s="123"/>
      <c r="X128" s="123"/>
      <c r="Y128" s="123"/>
      <c r="Z128" s="123"/>
      <c r="AA128" s="123"/>
    </row>
    <row r="129" spans="2:27" s="178" customFormat="1">
      <c r="B129" s="342"/>
      <c r="C129" s="123"/>
      <c r="D129" s="123"/>
      <c r="E129" s="123"/>
      <c r="F129" s="123"/>
      <c r="G129" s="127"/>
      <c r="H129" s="127"/>
      <c r="I129" s="123"/>
      <c r="J129" s="127"/>
      <c r="K129" s="127"/>
      <c r="L129" s="127"/>
      <c r="M129" s="127"/>
      <c r="N129" s="123"/>
      <c r="O129" s="127"/>
      <c r="P129" s="127"/>
      <c r="Q129" s="127"/>
      <c r="R129" s="127"/>
      <c r="S129" s="311"/>
      <c r="T129" s="311"/>
      <c r="U129" s="311"/>
      <c r="V129" s="311"/>
      <c r="W129" s="123"/>
      <c r="X129" s="123"/>
      <c r="Y129" s="123"/>
      <c r="Z129" s="123"/>
      <c r="AA129" s="123"/>
    </row>
    <row r="130" spans="2:27" s="178" customFormat="1">
      <c r="B130" s="342"/>
      <c r="C130" s="123"/>
      <c r="D130" s="123"/>
      <c r="E130" s="123"/>
      <c r="F130" s="123"/>
      <c r="G130" s="127"/>
      <c r="H130" s="127"/>
      <c r="I130" s="123"/>
      <c r="J130" s="127"/>
      <c r="K130" s="127"/>
      <c r="L130" s="127"/>
      <c r="M130" s="127"/>
      <c r="N130" s="123"/>
      <c r="O130" s="127"/>
      <c r="P130" s="127"/>
      <c r="Q130" s="127"/>
      <c r="R130" s="127"/>
      <c r="S130" s="311"/>
      <c r="T130" s="311"/>
      <c r="U130" s="311"/>
      <c r="V130" s="311"/>
      <c r="W130" s="123"/>
      <c r="X130" s="123"/>
      <c r="Y130" s="123"/>
      <c r="Z130" s="123"/>
      <c r="AA130" s="123"/>
    </row>
    <row r="131" spans="2:27" s="178" customFormat="1">
      <c r="B131" s="342"/>
      <c r="C131" s="123"/>
      <c r="D131" s="123"/>
      <c r="E131" s="123"/>
      <c r="F131" s="123"/>
      <c r="G131" s="127"/>
      <c r="H131" s="127"/>
      <c r="I131" s="123"/>
      <c r="J131" s="127"/>
      <c r="K131" s="127"/>
      <c r="L131" s="127"/>
      <c r="M131" s="127"/>
      <c r="N131" s="123"/>
      <c r="O131" s="127"/>
      <c r="P131" s="127"/>
      <c r="Q131" s="127"/>
      <c r="R131" s="127"/>
      <c r="S131" s="311"/>
      <c r="T131" s="311"/>
      <c r="U131" s="311"/>
      <c r="V131" s="311"/>
      <c r="W131" s="123"/>
      <c r="X131" s="123"/>
      <c r="Y131" s="123"/>
      <c r="Z131" s="123"/>
      <c r="AA131" s="123"/>
    </row>
    <row r="132" spans="2:27" s="178" customFormat="1">
      <c r="B132" s="342"/>
      <c r="C132" s="123"/>
      <c r="D132" s="123"/>
      <c r="E132" s="123"/>
      <c r="F132" s="123"/>
      <c r="G132" s="127"/>
      <c r="H132" s="127"/>
      <c r="I132" s="123"/>
      <c r="J132" s="127"/>
      <c r="K132" s="127"/>
      <c r="L132" s="127"/>
      <c r="M132" s="127"/>
      <c r="N132" s="123"/>
      <c r="O132" s="127"/>
      <c r="P132" s="127"/>
      <c r="Q132" s="127"/>
      <c r="R132" s="127"/>
      <c r="S132" s="311"/>
      <c r="T132" s="311"/>
      <c r="U132" s="311"/>
      <c r="V132" s="311"/>
      <c r="W132" s="123"/>
      <c r="X132" s="123"/>
      <c r="Y132" s="123"/>
      <c r="Z132" s="123"/>
      <c r="AA132" s="123"/>
    </row>
    <row r="133" spans="2:27" s="178" customFormat="1">
      <c r="B133" s="342"/>
      <c r="C133" s="123"/>
      <c r="D133" s="123"/>
      <c r="E133" s="123"/>
      <c r="F133" s="123"/>
      <c r="G133" s="127"/>
      <c r="H133" s="127"/>
      <c r="I133" s="123"/>
      <c r="J133" s="127"/>
      <c r="K133" s="127"/>
      <c r="L133" s="127"/>
      <c r="M133" s="127"/>
      <c r="N133" s="123"/>
      <c r="O133" s="127"/>
      <c r="P133" s="127"/>
      <c r="Q133" s="127"/>
      <c r="R133" s="127"/>
      <c r="S133" s="311"/>
      <c r="T133" s="311"/>
      <c r="U133" s="311"/>
      <c r="V133" s="311"/>
      <c r="W133" s="123"/>
      <c r="X133" s="123"/>
      <c r="Y133" s="123"/>
      <c r="Z133" s="123"/>
      <c r="AA133" s="123"/>
    </row>
    <row r="134" spans="2:27" s="178" customFormat="1">
      <c r="B134" s="342"/>
      <c r="C134" s="123"/>
      <c r="D134" s="123"/>
      <c r="E134" s="123"/>
      <c r="F134" s="123"/>
      <c r="G134" s="127"/>
      <c r="H134" s="127"/>
      <c r="I134" s="123"/>
      <c r="J134" s="127"/>
      <c r="K134" s="127"/>
      <c r="L134" s="127"/>
      <c r="M134" s="127"/>
      <c r="N134" s="123"/>
      <c r="O134" s="127"/>
      <c r="P134" s="127"/>
      <c r="Q134" s="127"/>
      <c r="R134" s="127"/>
      <c r="S134" s="311"/>
      <c r="T134" s="311"/>
      <c r="U134" s="311"/>
      <c r="V134" s="311"/>
      <c r="W134" s="123"/>
      <c r="X134" s="123"/>
      <c r="Y134" s="123"/>
      <c r="Z134" s="123"/>
      <c r="AA134" s="123"/>
    </row>
    <row r="135" spans="2:27" s="178" customFormat="1">
      <c r="B135" s="342"/>
      <c r="C135" s="123"/>
      <c r="D135" s="123"/>
      <c r="E135" s="123"/>
      <c r="F135" s="123"/>
      <c r="G135" s="127"/>
      <c r="H135" s="127"/>
      <c r="I135" s="123"/>
      <c r="J135" s="127"/>
      <c r="K135" s="127"/>
      <c r="L135" s="127"/>
      <c r="M135" s="127"/>
      <c r="N135" s="123"/>
      <c r="O135" s="127"/>
      <c r="P135" s="127"/>
      <c r="Q135" s="127"/>
      <c r="R135" s="127"/>
      <c r="S135" s="311"/>
      <c r="T135" s="311"/>
      <c r="U135" s="311"/>
      <c r="V135" s="311"/>
      <c r="W135" s="123"/>
      <c r="X135" s="123"/>
      <c r="Y135" s="123"/>
      <c r="Z135" s="123"/>
      <c r="AA135" s="123"/>
    </row>
    <row r="136" spans="2:27" s="178" customFormat="1">
      <c r="B136" s="342"/>
      <c r="C136" s="123"/>
      <c r="D136" s="123"/>
      <c r="E136" s="123"/>
      <c r="F136" s="123"/>
      <c r="G136" s="127"/>
      <c r="H136" s="127"/>
      <c r="I136" s="123"/>
      <c r="J136" s="127"/>
      <c r="K136" s="127"/>
      <c r="L136" s="127"/>
      <c r="M136" s="127"/>
      <c r="N136" s="123"/>
      <c r="O136" s="127"/>
      <c r="P136" s="127"/>
      <c r="Q136" s="127"/>
      <c r="R136" s="127"/>
      <c r="S136" s="311"/>
      <c r="T136" s="311"/>
      <c r="U136" s="311"/>
      <c r="V136" s="311"/>
      <c r="W136" s="123"/>
      <c r="X136" s="123"/>
      <c r="Y136" s="123"/>
      <c r="Z136" s="123"/>
      <c r="AA136" s="123"/>
    </row>
    <row r="137" spans="2:27" s="178" customFormat="1">
      <c r="B137" s="342"/>
      <c r="C137" s="123"/>
      <c r="D137" s="123"/>
      <c r="E137" s="123"/>
      <c r="F137" s="123"/>
      <c r="G137" s="127"/>
      <c r="H137" s="127"/>
      <c r="I137" s="123"/>
      <c r="J137" s="127"/>
      <c r="K137" s="127"/>
      <c r="L137" s="127"/>
      <c r="M137" s="127"/>
      <c r="N137" s="123"/>
      <c r="O137" s="127"/>
      <c r="P137" s="127"/>
      <c r="Q137" s="127"/>
      <c r="R137" s="127"/>
      <c r="S137" s="311"/>
      <c r="T137" s="311"/>
      <c r="U137" s="311"/>
      <c r="V137" s="311"/>
      <c r="W137" s="123"/>
      <c r="X137" s="123"/>
      <c r="Y137" s="123"/>
      <c r="Z137" s="123"/>
      <c r="AA137" s="123"/>
    </row>
    <row r="138" spans="2:27" s="178" customFormat="1">
      <c r="B138" s="342"/>
      <c r="C138" s="123"/>
      <c r="D138" s="123"/>
      <c r="E138" s="123"/>
      <c r="F138" s="123"/>
      <c r="G138" s="127"/>
      <c r="H138" s="127"/>
      <c r="I138" s="123"/>
      <c r="J138" s="127"/>
      <c r="K138" s="127"/>
      <c r="L138" s="127"/>
      <c r="M138" s="127"/>
      <c r="N138" s="123"/>
      <c r="O138" s="127"/>
      <c r="P138" s="127"/>
      <c r="Q138" s="127"/>
      <c r="R138" s="127"/>
      <c r="S138" s="311"/>
      <c r="T138" s="311"/>
      <c r="U138" s="311"/>
      <c r="V138" s="311"/>
      <c r="W138" s="123"/>
      <c r="X138" s="123"/>
      <c r="Y138" s="123"/>
      <c r="Z138" s="123"/>
      <c r="AA138" s="123"/>
    </row>
    <row r="139" spans="2:27" s="178" customFormat="1">
      <c r="B139" s="342"/>
      <c r="C139" s="123"/>
      <c r="D139" s="123"/>
      <c r="E139" s="123"/>
      <c r="F139" s="123"/>
      <c r="G139" s="127"/>
      <c r="H139" s="127"/>
      <c r="I139" s="123"/>
      <c r="J139" s="127"/>
      <c r="K139" s="127"/>
      <c r="L139" s="127"/>
      <c r="M139" s="127"/>
      <c r="N139" s="123"/>
      <c r="O139" s="127"/>
      <c r="P139" s="127"/>
      <c r="Q139" s="127"/>
      <c r="R139" s="127"/>
      <c r="S139" s="311"/>
      <c r="T139" s="311"/>
      <c r="U139" s="311"/>
      <c r="V139" s="311"/>
      <c r="W139" s="123"/>
      <c r="X139" s="123"/>
      <c r="Y139" s="123"/>
      <c r="Z139" s="123"/>
      <c r="AA139" s="123"/>
    </row>
    <row r="140" spans="2:27" s="178" customFormat="1">
      <c r="B140" s="342"/>
      <c r="C140" s="123"/>
      <c r="D140" s="123"/>
      <c r="E140" s="123"/>
      <c r="F140" s="123"/>
      <c r="G140" s="127"/>
      <c r="H140" s="127"/>
      <c r="I140" s="123"/>
      <c r="J140" s="127"/>
      <c r="K140" s="127"/>
      <c r="L140" s="127"/>
      <c r="M140" s="127"/>
      <c r="N140" s="123"/>
      <c r="O140" s="127"/>
      <c r="P140" s="127"/>
      <c r="Q140" s="127"/>
      <c r="R140" s="127"/>
      <c r="S140" s="311"/>
      <c r="T140" s="311"/>
      <c r="U140" s="311"/>
      <c r="V140" s="311"/>
      <c r="W140" s="123"/>
      <c r="X140" s="123"/>
      <c r="Y140" s="123"/>
      <c r="Z140" s="123"/>
      <c r="AA140" s="123"/>
    </row>
    <row r="141" spans="2:27" s="178" customFormat="1">
      <c r="B141" s="342"/>
      <c r="C141" s="123"/>
      <c r="D141" s="123"/>
      <c r="E141" s="123"/>
      <c r="F141" s="123"/>
      <c r="G141" s="127"/>
      <c r="H141" s="127"/>
      <c r="I141" s="123"/>
      <c r="J141" s="127"/>
      <c r="K141" s="127"/>
      <c r="L141" s="127"/>
      <c r="M141" s="127"/>
      <c r="N141" s="123"/>
      <c r="O141" s="127"/>
      <c r="P141" s="127"/>
      <c r="Q141" s="127"/>
      <c r="R141" s="127"/>
      <c r="S141" s="311"/>
      <c r="T141" s="311"/>
      <c r="U141" s="311"/>
      <c r="V141" s="311"/>
      <c r="W141" s="123"/>
      <c r="X141" s="123"/>
      <c r="Y141" s="123"/>
      <c r="Z141" s="123"/>
      <c r="AA141" s="123"/>
    </row>
    <row r="142" spans="2:27" s="178" customFormat="1">
      <c r="B142" s="342"/>
      <c r="C142" s="123"/>
      <c r="D142" s="123"/>
      <c r="E142" s="123"/>
      <c r="F142" s="123"/>
      <c r="G142" s="127"/>
      <c r="H142" s="127"/>
      <c r="I142" s="123"/>
      <c r="J142" s="127"/>
      <c r="K142" s="127"/>
      <c r="L142" s="127"/>
      <c r="M142" s="127"/>
      <c r="N142" s="123"/>
      <c r="O142" s="127"/>
      <c r="P142" s="127"/>
      <c r="Q142" s="127"/>
      <c r="R142" s="127"/>
      <c r="S142" s="311"/>
      <c r="T142" s="311"/>
      <c r="U142" s="311"/>
      <c r="V142" s="311"/>
      <c r="W142" s="123"/>
      <c r="X142" s="123"/>
      <c r="Y142" s="123"/>
      <c r="Z142" s="123"/>
      <c r="AA142" s="123"/>
    </row>
    <row r="143" spans="2:27" s="178" customFormat="1">
      <c r="B143" s="342"/>
      <c r="C143" s="123"/>
      <c r="D143" s="123"/>
      <c r="E143" s="123"/>
      <c r="F143" s="123"/>
      <c r="G143" s="127"/>
      <c r="H143" s="127"/>
      <c r="I143" s="123"/>
      <c r="J143" s="127"/>
      <c r="K143" s="127"/>
      <c r="L143" s="127"/>
      <c r="M143" s="127"/>
      <c r="N143" s="123"/>
      <c r="O143" s="127"/>
      <c r="P143" s="127"/>
      <c r="Q143" s="127"/>
      <c r="R143" s="127"/>
      <c r="S143" s="311"/>
      <c r="T143" s="311"/>
      <c r="U143" s="311"/>
      <c r="V143" s="311"/>
      <c r="W143" s="123"/>
      <c r="X143" s="123"/>
      <c r="Y143" s="123"/>
      <c r="Z143" s="123"/>
      <c r="AA143" s="123"/>
    </row>
    <row r="144" spans="2:27" s="178" customFormat="1">
      <c r="B144" s="342"/>
      <c r="C144" s="123"/>
      <c r="D144" s="123"/>
      <c r="E144" s="123"/>
      <c r="F144" s="123"/>
      <c r="G144" s="127"/>
      <c r="H144" s="127"/>
      <c r="I144" s="123"/>
      <c r="J144" s="127"/>
      <c r="K144" s="127"/>
      <c r="L144" s="127"/>
      <c r="M144" s="127"/>
      <c r="N144" s="123"/>
      <c r="O144" s="127"/>
      <c r="P144" s="127"/>
      <c r="Q144" s="127"/>
      <c r="R144" s="127"/>
      <c r="S144" s="311"/>
      <c r="T144" s="311"/>
      <c r="U144" s="311"/>
      <c r="V144" s="311"/>
      <c r="W144" s="123"/>
      <c r="X144" s="123"/>
      <c r="Y144" s="123"/>
      <c r="Z144" s="123"/>
      <c r="AA144" s="123"/>
    </row>
    <row r="145" spans="2:27" s="178" customFormat="1">
      <c r="B145" s="342"/>
      <c r="C145" s="123"/>
      <c r="D145" s="123"/>
      <c r="E145" s="123"/>
      <c r="F145" s="123"/>
      <c r="G145" s="127"/>
      <c r="H145" s="127"/>
      <c r="I145" s="123"/>
      <c r="J145" s="127"/>
      <c r="K145" s="127"/>
      <c r="L145" s="127"/>
      <c r="M145" s="127"/>
      <c r="N145" s="123"/>
      <c r="O145" s="127"/>
      <c r="P145" s="127"/>
      <c r="Q145" s="127"/>
      <c r="R145" s="127"/>
      <c r="S145" s="311"/>
      <c r="T145" s="311"/>
      <c r="U145" s="311"/>
      <c r="V145" s="311"/>
      <c r="W145" s="123"/>
      <c r="X145" s="123"/>
      <c r="Y145" s="123"/>
      <c r="Z145" s="123"/>
      <c r="AA145" s="123"/>
    </row>
    <row r="146" spans="2:27" s="178" customFormat="1">
      <c r="B146" s="342"/>
      <c r="C146" s="123"/>
      <c r="D146" s="123"/>
      <c r="E146" s="123"/>
      <c r="F146" s="123"/>
      <c r="G146" s="127"/>
      <c r="H146" s="127"/>
      <c r="I146" s="123"/>
      <c r="J146" s="127"/>
      <c r="K146" s="127"/>
      <c r="L146" s="127"/>
      <c r="M146" s="127"/>
      <c r="N146" s="123"/>
      <c r="O146" s="127"/>
      <c r="P146" s="127"/>
      <c r="Q146" s="127"/>
      <c r="R146" s="127"/>
      <c r="S146" s="311"/>
      <c r="T146" s="311"/>
      <c r="U146" s="311"/>
      <c r="V146" s="311"/>
      <c r="W146" s="123"/>
      <c r="X146" s="123"/>
      <c r="Y146" s="123"/>
      <c r="Z146" s="123"/>
      <c r="AA146" s="123"/>
    </row>
    <row r="147" spans="2:27" s="178" customFormat="1">
      <c r="B147" s="342"/>
      <c r="C147" s="123"/>
      <c r="D147" s="123"/>
      <c r="E147" s="123"/>
      <c r="F147" s="123"/>
      <c r="G147" s="127"/>
      <c r="H147" s="127"/>
      <c r="I147" s="123"/>
      <c r="J147" s="127"/>
      <c r="K147" s="127"/>
      <c r="L147" s="127"/>
      <c r="M147" s="127"/>
      <c r="N147" s="123"/>
      <c r="O147" s="127"/>
      <c r="P147" s="127"/>
      <c r="Q147" s="127"/>
      <c r="R147" s="127"/>
      <c r="S147" s="311"/>
      <c r="T147" s="311"/>
      <c r="U147" s="311"/>
      <c r="V147" s="311"/>
      <c r="W147" s="123"/>
      <c r="X147" s="123"/>
      <c r="Y147" s="123"/>
      <c r="Z147" s="123"/>
      <c r="AA147" s="123"/>
    </row>
    <row r="148" spans="2:27" s="178" customFormat="1">
      <c r="B148" s="342"/>
      <c r="C148" s="123"/>
      <c r="D148" s="123"/>
      <c r="E148" s="123"/>
      <c r="F148" s="123"/>
      <c r="G148" s="127"/>
      <c r="H148" s="127"/>
      <c r="I148" s="123"/>
      <c r="J148" s="127"/>
      <c r="K148" s="127"/>
      <c r="L148" s="127"/>
      <c r="M148" s="127"/>
      <c r="N148" s="123"/>
      <c r="O148" s="127"/>
      <c r="P148" s="127"/>
      <c r="Q148" s="127"/>
      <c r="R148" s="127"/>
      <c r="S148" s="311"/>
      <c r="T148" s="311"/>
      <c r="U148" s="311"/>
      <c r="V148" s="311"/>
      <c r="W148" s="123"/>
      <c r="X148" s="123"/>
      <c r="Y148" s="123"/>
      <c r="Z148" s="123"/>
      <c r="AA148" s="123"/>
    </row>
    <row r="149" spans="2:27" s="178" customFormat="1">
      <c r="B149" s="342"/>
      <c r="C149" s="123"/>
      <c r="D149" s="123"/>
      <c r="E149" s="123"/>
      <c r="F149" s="123"/>
      <c r="G149" s="127"/>
      <c r="H149" s="127"/>
      <c r="I149" s="123"/>
      <c r="J149" s="127"/>
      <c r="K149" s="127"/>
      <c r="L149" s="127"/>
      <c r="M149" s="127"/>
      <c r="N149" s="123"/>
      <c r="O149" s="127"/>
      <c r="P149" s="127"/>
      <c r="Q149" s="127"/>
      <c r="R149" s="127"/>
      <c r="S149" s="311"/>
      <c r="T149" s="311"/>
      <c r="U149" s="311"/>
      <c r="V149" s="311"/>
      <c r="W149" s="123"/>
      <c r="X149" s="123"/>
      <c r="Y149" s="123"/>
      <c r="Z149" s="123"/>
      <c r="AA149" s="123"/>
    </row>
    <row r="150" spans="2:27" s="178" customFormat="1">
      <c r="B150" s="342"/>
      <c r="C150" s="123"/>
      <c r="D150" s="123"/>
      <c r="E150" s="123"/>
      <c r="F150" s="123"/>
      <c r="G150" s="127"/>
      <c r="H150" s="127"/>
      <c r="I150" s="123"/>
      <c r="J150" s="127"/>
      <c r="K150" s="127"/>
      <c r="L150" s="127"/>
      <c r="M150" s="127"/>
      <c r="N150" s="123"/>
      <c r="O150" s="127"/>
      <c r="P150" s="127"/>
      <c r="Q150" s="127"/>
      <c r="R150" s="127"/>
      <c r="S150" s="311"/>
      <c r="T150" s="311"/>
      <c r="U150" s="311"/>
      <c r="V150" s="311"/>
      <c r="W150" s="123"/>
      <c r="X150" s="123"/>
      <c r="Y150" s="123"/>
      <c r="Z150" s="123"/>
      <c r="AA150" s="123"/>
    </row>
    <row r="151" spans="2:27" s="178" customFormat="1">
      <c r="B151" s="342"/>
      <c r="C151" s="123"/>
      <c r="D151" s="123"/>
      <c r="E151" s="123"/>
      <c r="F151" s="123"/>
      <c r="G151" s="127"/>
      <c r="H151" s="127"/>
      <c r="I151" s="123"/>
      <c r="J151" s="127"/>
      <c r="K151" s="127"/>
      <c r="L151" s="127"/>
      <c r="M151" s="127"/>
      <c r="N151" s="123"/>
      <c r="O151" s="127"/>
      <c r="P151" s="127"/>
      <c r="Q151" s="127"/>
      <c r="R151" s="127"/>
      <c r="S151" s="311"/>
      <c r="T151" s="311"/>
      <c r="U151" s="311"/>
      <c r="V151" s="311"/>
      <c r="W151" s="123"/>
      <c r="X151" s="123"/>
      <c r="Y151" s="123"/>
      <c r="Z151" s="123"/>
      <c r="AA151" s="123"/>
    </row>
    <row r="152" spans="2:27" s="178" customFormat="1">
      <c r="B152" s="342"/>
      <c r="C152" s="123"/>
      <c r="D152" s="123"/>
      <c r="E152" s="123"/>
      <c r="F152" s="123"/>
      <c r="G152" s="127"/>
      <c r="H152" s="127"/>
      <c r="I152" s="123"/>
      <c r="J152" s="127"/>
      <c r="K152" s="127"/>
      <c r="L152" s="127"/>
      <c r="M152" s="127"/>
      <c r="N152" s="123"/>
      <c r="O152" s="127"/>
      <c r="P152" s="127"/>
      <c r="Q152" s="127"/>
      <c r="R152" s="127"/>
      <c r="S152" s="311"/>
      <c r="T152" s="311"/>
      <c r="U152" s="311"/>
      <c r="V152" s="311"/>
      <c r="W152" s="123"/>
      <c r="X152" s="123"/>
      <c r="Y152" s="123"/>
      <c r="Z152" s="123"/>
      <c r="AA152" s="123"/>
    </row>
    <row r="153" spans="2:27" s="178" customFormat="1">
      <c r="B153" s="342"/>
      <c r="C153" s="123"/>
      <c r="D153" s="123"/>
      <c r="E153" s="123"/>
      <c r="F153" s="123"/>
      <c r="G153" s="127"/>
      <c r="H153" s="127"/>
      <c r="I153" s="123"/>
      <c r="J153" s="127"/>
      <c r="K153" s="127"/>
      <c r="L153" s="127"/>
      <c r="M153" s="127"/>
      <c r="N153" s="123"/>
      <c r="O153" s="127"/>
      <c r="P153" s="127"/>
      <c r="Q153" s="127"/>
      <c r="R153" s="127"/>
      <c r="S153" s="311"/>
      <c r="T153" s="311"/>
      <c r="U153" s="311"/>
      <c r="V153" s="311"/>
      <c r="W153" s="123"/>
      <c r="X153" s="123"/>
      <c r="Y153" s="123"/>
      <c r="Z153" s="123"/>
      <c r="AA153" s="123"/>
    </row>
    <row r="154" spans="2:27" s="178" customFormat="1">
      <c r="B154" s="342"/>
      <c r="C154" s="123"/>
      <c r="D154" s="123"/>
      <c r="E154" s="123"/>
      <c r="F154" s="123"/>
      <c r="G154" s="127"/>
      <c r="H154" s="127"/>
      <c r="I154" s="123"/>
      <c r="J154" s="127"/>
      <c r="K154" s="127"/>
      <c r="L154" s="127"/>
      <c r="M154" s="127"/>
      <c r="N154" s="123"/>
      <c r="O154" s="127"/>
      <c r="P154" s="127"/>
      <c r="Q154" s="127"/>
      <c r="R154" s="127"/>
      <c r="S154" s="311"/>
      <c r="T154" s="311"/>
      <c r="U154" s="311"/>
      <c r="V154" s="311"/>
      <c r="W154" s="123"/>
      <c r="X154" s="123"/>
      <c r="Y154" s="123"/>
      <c r="Z154" s="123"/>
      <c r="AA154" s="123"/>
    </row>
    <row r="155" spans="2:27" s="178" customFormat="1">
      <c r="B155" s="342"/>
      <c r="C155" s="123"/>
      <c r="D155" s="123"/>
      <c r="E155" s="123"/>
      <c r="F155" s="123"/>
      <c r="G155" s="127"/>
      <c r="H155" s="127"/>
      <c r="I155" s="123"/>
      <c r="J155" s="127"/>
      <c r="K155" s="127"/>
      <c r="L155" s="127"/>
      <c r="M155" s="127"/>
      <c r="N155" s="123"/>
      <c r="O155" s="127"/>
      <c r="P155" s="127"/>
      <c r="Q155" s="127"/>
      <c r="R155" s="127"/>
      <c r="S155" s="311"/>
      <c r="T155" s="311"/>
      <c r="U155" s="311"/>
      <c r="V155" s="311"/>
      <c r="W155" s="123"/>
      <c r="X155" s="123"/>
      <c r="Y155" s="123"/>
      <c r="Z155" s="123"/>
      <c r="AA155" s="123"/>
    </row>
    <row r="156" spans="2:27" s="178" customFormat="1">
      <c r="B156" s="342"/>
      <c r="C156" s="123"/>
      <c r="D156" s="123"/>
      <c r="E156" s="123"/>
      <c r="F156" s="123"/>
      <c r="G156" s="127"/>
      <c r="H156" s="127"/>
      <c r="I156" s="123"/>
      <c r="J156" s="127"/>
      <c r="K156" s="127"/>
      <c r="L156" s="127"/>
      <c r="M156" s="127"/>
      <c r="N156" s="123"/>
      <c r="O156" s="127"/>
      <c r="P156" s="127"/>
      <c r="Q156" s="127"/>
      <c r="R156" s="127"/>
      <c r="S156" s="311"/>
      <c r="T156" s="311"/>
      <c r="U156" s="311"/>
      <c r="V156" s="311"/>
      <c r="W156" s="123"/>
      <c r="X156" s="123"/>
      <c r="Y156" s="123"/>
      <c r="Z156" s="123"/>
      <c r="AA156" s="123"/>
    </row>
    <row r="157" spans="2:27" s="178" customFormat="1">
      <c r="B157" s="342"/>
      <c r="C157" s="123"/>
      <c r="D157" s="123"/>
      <c r="E157" s="123"/>
      <c r="F157" s="123"/>
      <c r="G157" s="127"/>
      <c r="H157" s="127"/>
      <c r="I157" s="123"/>
      <c r="J157" s="127"/>
      <c r="K157" s="127"/>
      <c r="L157" s="127"/>
      <c r="M157" s="127"/>
      <c r="N157" s="123"/>
      <c r="O157" s="127"/>
      <c r="P157" s="127"/>
      <c r="Q157" s="127"/>
      <c r="R157" s="127"/>
      <c r="S157" s="311"/>
      <c r="T157" s="311"/>
      <c r="U157" s="311"/>
      <c r="V157" s="311"/>
      <c r="W157" s="123"/>
      <c r="X157" s="123"/>
      <c r="Y157" s="123"/>
      <c r="Z157" s="123"/>
      <c r="AA157" s="123"/>
    </row>
    <row r="158" spans="2:27" s="178" customFormat="1">
      <c r="B158" s="342"/>
      <c r="C158" s="123"/>
      <c r="D158" s="123"/>
      <c r="E158" s="123"/>
      <c r="F158" s="123"/>
      <c r="G158" s="127"/>
      <c r="H158" s="127"/>
      <c r="I158" s="123"/>
      <c r="J158" s="127"/>
      <c r="K158" s="127"/>
      <c r="L158" s="127"/>
      <c r="M158" s="127"/>
      <c r="N158" s="123"/>
      <c r="O158" s="127"/>
      <c r="P158" s="127"/>
      <c r="Q158" s="127"/>
      <c r="R158" s="127"/>
      <c r="S158" s="311"/>
      <c r="T158" s="311"/>
      <c r="U158" s="311"/>
      <c r="V158" s="311"/>
      <c r="W158" s="123"/>
      <c r="X158" s="123"/>
      <c r="Y158" s="123"/>
      <c r="Z158" s="123"/>
      <c r="AA158" s="123"/>
    </row>
    <row r="159" spans="2:27" s="178" customFormat="1">
      <c r="B159" s="342"/>
      <c r="C159" s="123"/>
      <c r="D159" s="123"/>
      <c r="E159" s="123"/>
      <c r="F159" s="123"/>
      <c r="G159" s="127"/>
      <c r="H159" s="127"/>
      <c r="I159" s="123"/>
      <c r="J159" s="127"/>
      <c r="K159" s="127"/>
      <c r="L159" s="127"/>
      <c r="M159" s="127"/>
      <c r="N159" s="123"/>
      <c r="O159" s="127"/>
      <c r="P159" s="127"/>
      <c r="Q159" s="127"/>
      <c r="R159" s="127"/>
      <c r="S159" s="311"/>
      <c r="T159" s="311"/>
      <c r="U159" s="311"/>
      <c r="V159" s="311"/>
      <c r="W159" s="123"/>
      <c r="X159" s="123"/>
      <c r="Y159" s="123"/>
      <c r="Z159" s="123"/>
      <c r="AA159" s="123"/>
    </row>
    <row r="160" spans="2:27" s="178" customFormat="1">
      <c r="B160" s="342"/>
      <c r="C160" s="123"/>
      <c r="D160" s="123"/>
      <c r="E160" s="123"/>
      <c r="F160" s="123"/>
      <c r="G160" s="127"/>
      <c r="H160" s="127"/>
      <c r="I160" s="123"/>
      <c r="J160" s="127"/>
      <c r="K160" s="127"/>
      <c r="L160" s="127"/>
      <c r="M160" s="127"/>
      <c r="N160" s="123"/>
      <c r="O160" s="127"/>
      <c r="P160" s="127"/>
      <c r="Q160" s="127"/>
      <c r="R160" s="127"/>
      <c r="S160" s="311"/>
      <c r="T160" s="311"/>
      <c r="U160" s="311"/>
      <c r="V160" s="311"/>
      <c r="W160" s="123"/>
      <c r="X160" s="123"/>
      <c r="Y160" s="123"/>
      <c r="Z160" s="123"/>
      <c r="AA160" s="123"/>
    </row>
    <row r="161" spans="2:27" s="178" customFormat="1">
      <c r="B161" s="342"/>
      <c r="C161" s="123"/>
      <c r="D161" s="123"/>
      <c r="E161" s="123"/>
      <c r="F161" s="123"/>
      <c r="G161" s="127"/>
      <c r="H161" s="127"/>
      <c r="I161" s="123"/>
      <c r="J161" s="127"/>
      <c r="K161" s="127"/>
      <c r="L161" s="127"/>
      <c r="M161" s="127"/>
      <c r="N161" s="123"/>
      <c r="O161" s="127"/>
      <c r="P161" s="127"/>
      <c r="Q161" s="127"/>
      <c r="R161" s="127"/>
      <c r="S161" s="311"/>
      <c r="T161" s="311"/>
      <c r="U161" s="311"/>
      <c r="V161" s="311"/>
      <c r="W161" s="123"/>
      <c r="X161" s="123"/>
      <c r="Y161" s="123"/>
      <c r="Z161" s="123"/>
      <c r="AA161" s="123"/>
    </row>
    <row r="162" spans="2:27" s="178" customFormat="1">
      <c r="B162" s="342"/>
      <c r="C162" s="123"/>
      <c r="D162" s="123"/>
      <c r="E162" s="123"/>
      <c r="F162" s="123"/>
      <c r="G162" s="127"/>
      <c r="H162" s="127"/>
      <c r="I162" s="123"/>
      <c r="J162" s="127"/>
      <c r="K162" s="127"/>
      <c r="L162" s="127"/>
      <c r="M162" s="127"/>
      <c r="N162" s="123"/>
      <c r="O162" s="127"/>
      <c r="P162" s="127"/>
      <c r="Q162" s="127"/>
      <c r="R162" s="127"/>
      <c r="S162" s="311"/>
      <c r="T162" s="311"/>
      <c r="U162" s="311"/>
      <c r="V162" s="311"/>
      <c r="W162" s="123"/>
      <c r="X162" s="123"/>
      <c r="Y162" s="123"/>
      <c r="Z162" s="123"/>
      <c r="AA162" s="123"/>
    </row>
    <row r="163" spans="2:27" s="178" customFormat="1">
      <c r="B163" s="342"/>
      <c r="C163" s="123"/>
      <c r="D163" s="123"/>
      <c r="E163" s="123"/>
      <c r="F163" s="123"/>
      <c r="G163" s="127"/>
      <c r="H163" s="127"/>
      <c r="I163" s="123"/>
      <c r="J163" s="127"/>
      <c r="K163" s="127"/>
      <c r="L163" s="127"/>
      <c r="M163" s="127"/>
      <c r="N163" s="123"/>
      <c r="O163" s="127"/>
      <c r="P163" s="127"/>
      <c r="Q163" s="127"/>
      <c r="R163" s="127"/>
      <c r="S163" s="311"/>
      <c r="T163" s="311"/>
      <c r="U163" s="311"/>
      <c r="V163" s="311"/>
      <c r="W163" s="123"/>
      <c r="X163" s="123"/>
      <c r="Y163" s="123"/>
      <c r="Z163" s="123"/>
      <c r="AA163" s="123"/>
    </row>
    <row r="164" spans="2:27" s="178" customFormat="1">
      <c r="B164" s="342"/>
      <c r="C164" s="123"/>
      <c r="D164" s="123"/>
      <c r="E164" s="123"/>
      <c r="F164" s="123"/>
      <c r="G164" s="127"/>
      <c r="H164" s="127"/>
      <c r="I164" s="123"/>
      <c r="J164" s="127"/>
      <c r="K164" s="127"/>
      <c r="L164" s="127"/>
      <c r="M164" s="127"/>
      <c r="N164" s="123"/>
      <c r="O164" s="127"/>
      <c r="P164" s="127"/>
      <c r="Q164" s="127"/>
      <c r="R164" s="127"/>
      <c r="S164" s="311"/>
      <c r="T164" s="311"/>
      <c r="U164" s="311"/>
      <c r="V164" s="311"/>
      <c r="W164" s="123"/>
      <c r="X164" s="123"/>
      <c r="Y164" s="123"/>
      <c r="Z164" s="123"/>
      <c r="AA164" s="123"/>
    </row>
    <row r="165" spans="2:27" s="178" customFormat="1">
      <c r="B165" s="342"/>
      <c r="C165" s="123"/>
      <c r="D165" s="123"/>
      <c r="E165" s="123"/>
      <c r="F165" s="123"/>
      <c r="G165" s="127"/>
      <c r="H165" s="127"/>
      <c r="I165" s="123"/>
      <c r="J165" s="127"/>
      <c r="K165" s="127"/>
      <c r="L165" s="127"/>
      <c r="M165" s="127"/>
      <c r="N165" s="123"/>
      <c r="O165" s="127"/>
      <c r="P165" s="127"/>
      <c r="Q165" s="127"/>
      <c r="R165" s="127"/>
      <c r="S165" s="311"/>
      <c r="T165" s="311"/>
      <c r="U165" s="311"/>
      <c r="V165" s="311"/>
      <c r="W165" s="123"/>
      <c r="X165" s="123"/>
      <c r="Y165" s="123"/>
      <c r="Z165" s="123"/>
      <c r="AA165" s="123"/>
    </row>
    <row r="166" spans="2:27" s="178" customFormat="1">
      <c r="B166" s="342"/>
      <c r="C166" s="123"/>
      <c r="D166" s="123"/>
      <c r="E166" s="123"/>
      <c r="F166" s="123"/>
      <c r="G166" s="127"/>
      <c r="H166" s="127"/>
      <c r="I166" s="123"/>
      <c r="J166" s="127"/>
      <c r="K166" s="127"/>
      <c r="L166" s="127"/>
      <c r="M166" s="127"/>
      <c r="N166" s="123"/>
      <c r="O166" s="127"/>
      <c r="P166" s="127"/>
      <c r="Q166" s="127"/>
      <c r="R166" s="127"/>
      <c r="S166" s="311"/>
      <c r="T166" s="311"/>
      <c r="U166" s="311"/>
      <c r="V166" s="311"/>
      <c r="W166" s="123"/>
      <c r="X166" s="123"/>
      <c r="Y166" s="123"/>
      <c r="Z166" s="123"/>
      <c r="AA166" s="123"/>
    </row>
    <row r="167" spans="2:27" s="178" customFormat="1">
      <c r="B167" s="342"/>
      <c r="C167" s="123"/>
      <c r="D167" s="123"/>
      <c r="E167" s="123"/>
      <c r="F167" s="123"/>
      <c r="G167" s="127"/>
      <c r="H167" s="127"/>
      <c r="I167" s="123"/>
      <c r="J167" s="127"/>
      <c r="K167" s="127"/>
      <c r="L167" s="127"/>
      <c r="M167" s="127"/>
      <c r="N167" s="123"/>
      <c r="O167" s="127"/>
      <c r="P167" s="127"/>
      <c r="Q167" s="127"/>
      <c r="R167" s="127"/>
      <c r="S167" s="311"/>
      <c r="T167" s="311"/>
      <c r="U167" s="311"/>
      <c r="V167" s="311"/>
      <c r="W167" s="123"/>
      <c r="X167" s="123"/>
      <c r="Y167" s="123"/>
      <c r="Z167" s="123"/>
      <c r="AA167" s="123"/>
    </row>
    <row r="168" spans="2:27" s="178" customFormat="1">
      <c r="B168" s="342"/>
      <c r="C168" s="123"/>
      <c r="D168" s="123"/>
      <c r="E168" s="123"/>
      <c r="F168" s="123"/>
      <c r="G168" s="127"/>
      <c r="H168" s="127"/>
      <c r="I168" s="123"/>
      <c r="J168" s="127"/>
      <c r="K168" s="127"/>
      <c r="L168" s="127"/>
      <c r="M168" s="127"/>
      <c r="N168" s="123"/>
      <c r="O168" s="127"/>
      <c r="P168" s="127"/>
      <c r="Q168" s="127"/>
      <c r="R168" s="127"/>
      <c r="S168" s="311"/>
      <c r="T168" s="311"/>
      <c r="U168" s="311"/>
      <c r="V168" s="311"/>
      <c r="W168" s="123"/>
      <c r="X168" s="123"/>
      <c r="Y168" s="123"/>
      <c r="Z168" s="123"/>
      <c r="AA168" s="123"/>
    </row>
    <row r="169" spans="2:27" s="178" customFormat="1">
      <c r="B169" s="342"/>
      <c r="C169" s="123"/>
      <c r="D169" s="123"/>
      <c r="E169" s="123"/>
      <c r="F169" s="123"/>
      <c r="G169" s="127"/>
      <c r="H169" s="127"/>
      <c r="I169" s="123"/>
      <c r="J169" s="127"/>
      <c r="K169" s="127"/>
      <c r="L169" s="127"/>
      <c r="M169" s="127"/>
      <c r="N169" s="123"/>
      <c r="O169" s="127"/>
      <c r="P169" s="127"/>
      <c r="Q169" s="127"/>
      <c r="R169" s="127"/>
      <c r="S169" s="311"/>
      <c r="T169" s="311"/>
      <c r="U169" s="311"/>
      <c r="V169" s="311"/>
      <c r="W169" s="123"/>
      <c r="X169" s="123"/>
      <c r="Y169" s="123"/>
      <c r="Z169" s="123"/>
      <c r="AA169" s="123"/>
    </row>
    <row r="170" spans="2:27" s="178" customFormat="1">
      <c r="B170" s="342"/>
      <c r="C170" s="123"/>
      <c r="D170" s="123"/>
      <c r="E170" s="123"/>
      <c r="F170" s="123"/>
      <c r="G170" s="127"/>
      <c r="H170" s="127"/>
      <c r="I170" s="123"/>
      <c r="J170" s="127"/>
      <c r="K170" s="127"/>
      <c r="L170" s="127"/>
      <c r="M170" s="127"/>
      <c r="N170" s="123"/>
      <c r="O170" s="127"/>
      <c r="P170" s="127"/>
      <c r="Q170" s="127"/>
      <c r="R170" s="127"/>
      <c r="S170" s="311"/>
      <c r="T170" s="311"/>
      <c r="U170" s="311"/>
      <c r="V170" s="311"/>
      <c r="W170" s="123"/>
      <c r="X170" s="123"/>
      <c r="Y170" s="123"/>
      <c r="Z170" s="123"/>
      <c r="AA170" s="123"/>
    </row>
    <row r="171" spans="2:27" s="178" customFormat="1">
      <c r="B171" s="342"/>
      <c r="C171" s="123"/>
      <c r="D171" s="123"/>
      <c r="E171" s="123"/>
      <c r="F171" s="123"/>
      <c r="G171" s="127"/>
      <c r="H171" s="127"/>
      <c r="I171" s="123"/>
      <c r="J171" s="127"/>
      <c r="K171" s="127"/>
      <c r="L171" s="127"/>
      <c r="M171" s="127"/>
      <c r="N171" s="123"/>
      <c r="O171" s="127"/>
      <c r="P171" s="127"/>
      <c r="Q171" s="127"/>
      <c r="R171" s="127"/>
      <c r="S171" s="311"/>
      <c r="T171" s="311"/>
      <c r="U171" s="311"/>
      <c r="V171" s="311"/>
      <c r="W171" s="123"/>
      <c r="X171" s="123"/>
      <c r="Y171" s="123"/>
      <c r="Z171" s="123"/>
      <c r="AA171" s="123"/>
    </row>
    <row r="172" spans="2:27" s="178" customFormat="1">
      <c r="B172" s="342"/>
      <c r="C172" s="123"/>
      <c r="D172" s="123"/>
      <c r="E172" s="123"/>
      <c r="F172" s="123"/>
      <c r="G172" s="127"/>
      <c r="H172" s="127"/>
      <c r="I172" s="123"/>
      <c r="J172" s="127"/>
      <c r="K172" s="127"/>
      <c r="L172" s="127"/>
      <c r="M172" s="127"/>
      <c r="N172" s="123"/>
      <c r="O172" s="127"/>
      <c r="P172" s="127"/>
      <c r="Q172" s="127"/>
      <c r="R172" s="127"/>
      <c r="S172" s="311"/>
      <c r="T172" s="311"/>
      <c r="U172" s="311"/>
      <c r="V172" s="311"/>
      <c r="W172" s="123"/>
      <c r="X172" s="123"/>
      <c r="Y172" s="123"/>
      <c r="Z172" s="123"/>
      <c r="AA172" s="123"/>
    </row>
    <row r="173" spans="2:27" s="178" customFormat="1">
      <c r="B173" s="342"/>
      <c r="C173" s="123"/>
      <c r="D173" s="123"/>
      <c r="E173" s="123"/>
      <c r="F173" s="123"/>
      <c r="G173" s="127"/>
      <c r="H173" s="127"/>
      <c r="I173" s="123"/>
      <c r="J173" s="127"/>
      <c r="K173" s="127"/>
      <c r="L173" s="127"/>
      <c r="M173" s="127"/>
      <c r="N173" s="123"/>
      <c r="O173" s="127"/>
      <c r="P173" s="127"/>
      <c r="Q173" s="127"/>
      <c r="R173" s="127"/>
      <c r="S173" s="311"/>
      <c r="T173" s="311"/>
      <c r="U173" s="311"/>
      <c r="V173" s="311"/>
      <c r="W173" s="123"/>
      <c r="X173" s="123"/>
      <c r="Y173" s="123"/>
      <c r="Z173" s="123"/>
      <c r="AA173" s="123"/>
    </row>
    <row r="174" spans="2:27" s="178" customFormat="1">
      <c r="B174" s="342"/>
      <c r="C174" s="123"/>
      <c r="D174" s="123"/>
      <c r="E174" s="123"/>
      <c r="F174" s="123"/>
      <c r="G174" s="127"/>
      <c r="H174" s="127"/>
      <c r="I174" s="123"/>
      <c r="J174" s="127"/>
      <c r="K174" s="127"/>
      <c r="L174" s="127"/>
      <c r="M174" s="127"/>
      <c r="N174" s="123"/>
      <c r="O174" s="127"/>
      <c r="P174" s="127"/>
      <c r="Q174" s="127"/>
      <c r="R174" s="127"/>
      <c r="S174" s="311"/>
      <c r="T174" s="311"/>
      <c r="U174" s="311"/>
      <c r="V174" s="311"/>
      <c r="W174" s="123"/>
      <c r="X174" s="123"/>
      <c r="Y174" s="123"/>
      <c r="Z174" s="123"/>
      <c r="AA174" s="123"/>
    </row>
    <row r="175" spans="2:27" s="178" customFormat="1">
      <c r="B175" s="342"/>
      <c r="C175" s="123"/>
      <c r="D175" s="123"/>
      <c r="E175" s="123"/>
      <c r="F175" s="123"/>
      <c r="G175" s="127"/>
      <c r="H175" s="127"/>
      <c r="I175" s="123"/>
      <c r="J175" s="127"/>
      <c r="K175" s="127"/>
      <c r="L175" s="127"/>
      <c r="M175" s="127"/>
      <c r="N175" s="123"/>
      <c r="O175" s="127"/>
      <c r="P175" s="127"/>
      <c r="Q175" s="127"/>
      <c r="R175" s="127"/>
      <c r="S175" s="311"/>
      <c r="T175" s="311"/>
      <c r="U175" s="311"/>
      <c r="V175" s="311"/>
      <c r="W175" s="123"/>
      <c r="X175" s="123"/>
      <c r="Y175" s="123"/>
      <c r="Z175" s="123"/>
      <c r="AA175" s="123"/>
    </row>
    <row r="176" spans="2:27" s="178" customFormat="1">
      <c r="B176" s="342"/>
      <c r="C176" s="123"/>
      <c r="D176" s="123"/>
      <c r="E176" s="123"/>
      <c r="F176" s="123"/>
      <c r="G176" s="127"/>
      <c r="H176" s="127"/>
      <c r="I176" s="123"/>
      <c r="J176" s="127"/>
      <c r="K176" s="127"/>
      <c r="L176" s="127"/>
      <c r="M176" s="127"/>
      <c r="N176" s="123"/>
      <c r="O176" s="127"/>
      <c r="P176" s="127"/>
      <c r="Q176" s="127"/>
      <c r="R176" s="127"/>
      <c r="S176" s="311"/>
      <c r="T176" s="311"/>
      <c r="U176" s="311"/>
      <c r="V176" s="311"/>
      <c r="W176" s="123"/>
      <c r="X176" s="123"/>
      <c r="Y176" s="123"/>
      <c r="Z176" s="123"/>
      <c r="AA176" s="123"/>
    </row>
    <row r="177" spans="2:27" s="178" customFormat="1">
      <c r="B177" s="342"/>
      <c r="C177" s="123"/>
      <c r="D177" s="123"/>
      <c r="E177" s="123"/>
      <c r="F177" s="123"/>
      <c r="G177" s="127"/>
      <c r="H177" s="127"/>
      <c r="I177" s="123"/>
      <c r="J177" s="127"/>
      <c r="K177" s="127"/>
      <c r="L177" s="127"/>
      <c r="M177" s="127"/>
      <c r="N177" s="123"/>
      <c r="O177" s="127"/>
      <c r="P177" s="127"/>
      <c r="Q177" s="127"/>
      <c r="R177" s="127"/>
      <c r="S177" s="311"/>
      <c r="T177" s="311"/>
      <c r="U177" s="311"/>
      <c r="V177" s="311"/>
      <c r="W177" s="123"/>
      <c r="X177" s="123"/>
      <c r="Y177" s="123"/>
      <c r="Z177" s="123"/>
      <c r="AA177" s="123"/>
    </row>
    <row r="178" spans="2:27" s="178" customFormat="1">
      <c r="B178" s="342"/>
      <c r="C178" s="123"/>
      <c r="D178" s="123"/>
      <c r="E178" s="123"/>
      <c r="F178" s="123"/>
      <c r="G178" s="127"/>
      <c r="H178" s="127"/>
      <c r="I178" s="123"/>
      <c r="J178" s="127"/>
      <c r="K178" s="127"/>
      <c r="L178" s="127"/>
      <c r="M178" s="127"/>
      <c r="N178" s="123"/>
      <c r="O178" s="127"/>
      <c r="P178" s="127"/>
      <c r="Q178" s="127"/>
      <c r="R178" s="127"/>
      <c r="S178" s="311"/>
      <c r="T178" s="311"/>
      <c r="U178" s="311"/>
      <c r="V178" s="311"/>
      <c r="W178" s="123"/>
      <c r="X178" s="123"/>
      <c r="Y178" s="123"/>
      <c r="Z178" s="123"/>
      <c r="AA178" s="123"/>
    </row>
    <row r="179" spans="2:27" s="178" customFormat="1">
      <c r="B179" s="342"/>
      <c r="C179" s="123"/>
      <c r="D179" s="123"/>
      <c r="E179" s="123"/>
      <c r="F179" s="123"/>
      <c r="G179" s="127"/>
      <c r="H179" s="127"/>
      <c r="I179" s="123"/>
      <c r="J179" s="127"/>
      <c r="K179" s="127"/>
      <c r="L179" s="127"/>
      <c r="M179" s="127"/>
      <c r="N179" s="123"/>
      <c r="O179" s="127"/>
      <c r="P179" s="127"/>
      <c r="Q179" s="127"/>
      <c r="R179" s="127"/>
      <c r="S179" s="311"/>
      <c r="T179" s="311"/>
      <c r="U179" s="311"/>
      <c r="V179" s="311"/>
      <c r="W179" s="123"/>
      <c r="X179" s="123"/>
      <c r="Y179" s="123"/>
      <c r="Z179" s="123"/>
      <c r="AA179" s="123"/>
    </row>
    <row r="180" spans="2:27" s="178" customFormat="1">
      <c r="B180" s="342"/>
      <c r="C180" s="123"/>
      <c r="D180" s="123"/>
      <c r="E180" s="123"/>
      <c r="F180" s="123"/>
      <c r="G180" s="127"/>
      <c r="H180" s="127"/>
      <c r="I180" s="123"/>
      <c r="J180" s="127"/>
      <c r="K180" s="127"/>
      <c r="L180" s="127"/>
      <c r="M180" s="127"/>
      <c r="N180" s="123"/>
      <c r="O180" s="127"/>
      <c r="P180" s="127"/>
      <c r="Q180" s="127"/>
      <c r="R180" s="127"/>
      <c r="S180" s="311"/>
      <c r="T180" s="311"/>
      <c r="U180" s="311"/>
      <c r="V180" s="311"/>
      <c r="W180" s="123"/>
      <c r="X180" s="123"/>
      <c r="Y180" s="123"/>
      <c r="Z180" s="123"/>
      <c r="AA180" s="123"/>
    </row>
    <row r="181" spans="2:27" s="178" customFormat="1">
      <c r="B181" s="342"/>
      <c r="C181" s="123"/>
      <c r="D181" s="123"/>
      <c r="E181" s="123"/>
      <c r="F181" s="123"/>
      <c r="G181" s="127"/>
      <c r="H181" s="127"/>
      <c r="I181" s="123"/>
      <c r="J181" s="127"/>
      <c r="K181" s="127"/>
      <c r="L181" s="127"/>
      <c r="M181" s="127"/>
      <c r="N181" s="123"/>
      <c r="O181" s="127"/>
      <c r="P181" s="127"/>
      <c r="Q181" s="127"/>
      <c r="R181" s="127"/>
      <c r="S181" s="311"/>
      <c r="T181" s="311"/>
      <c r="U181" s="311"/>
      <c r="V181" s="311"/>
      <c r="W181" s="123"/>
      <c r="X181" s="123"/>
      <c r="Y181" s="123"/>
      <c r="Z181" s="123"/>
      <c r="AA181" s="123"/>
    </row>
    <row r="182" spans="2:27" s="178" customFormat="1">
      <c r="B182" s="342"/>
      <c r="C182" s="123"/>
      <c r="D182" s="123"/>
      <c r="E182" s="123"/>
      <c r="F182" s="123"/>
      <c r="G182" s="127"/>
      <c r="H182" s="127"/>
      <c r="I182" s="123"/>
      <c r="J182" s="127"/>
      <c r="K182" s="127"/>
      <c r="L182" s="127"/>
      <c r="M182" s="127"/>
      <c r="N182" s="123"/>
      <c r="O182" s="127"/>
      <c r="P182" s="127"/>
      <c r="Q182" s="127"/>
      <c r="R182" s="127"/>
      <c r="S182" s="311"/>
      <c r="T182" s="311"/>
      <c r="U182" s="311"/>
      <c r="V182" s="311"/>
      <c r="W182" s="123"/>
      <c r="X182" s="123"/>
      <c r="Y182" s="123"/>
      <c r="Z182" s="123"/>
      <c r="AA182" s="123"/>
    </row>
    <row r="183" spans="2:27" s="178" customFormat="1">
      <c r="B183" s="342"/>
      <c r="C183" s="123"/>
      <c r="D183" s="123"/>
      <c r="E183" s="123"/>
      <c r="F183" s="123"/>
      <c r="G183" s="127"/>
      <c r="H183" s="127"/>
      <c r="I183" s="123"/>
      <c r="J183" s="127"/>
      <c r="K183" s="127"/>
      <c r="L183" s="127"/>
      <c r="M183" s="127"/>
      <c r="N183" s="123"/>
      <c r="O183" s="127"/>
      <c r="P183" s="127"/>
      <c r="Q183" s="127"/>
      <c r="R183" s="127"/>
      <c r="S183" s="311"/>
      <c r="T183" s="311"/>
      <c r="U183" s="311"/>
      <c r="V183" s="311"/>
      <c r="W183" s="123"/>
      <c r="X183" s="123"/>
      <c r="Y183" s="123"/>
      <c r="Z183" s="123"/>
      <c r="AA183" s="123"/>
    </row>
    <row r="184" spans="2:27" s="178" customFormat="1">
      <c r="B184" s="342"/>
      <c r="C184" s="123"/>
      <c r="D184" s="123"/>
      <c r="E184" s="123"/>
      <c r="F184" s="123"/>
      <c r="G184" s="127"/>
      <c r="H184" s="127"/>
      <c r="I184" s="123"/>
      <c r="J184" s="127"/>
      <c r="K184" s="127"/>
      <c r="L184" s="127"/>
      <c r="M184" s="127"/>
      <c r="N184" s="123"/>
      <c r="O184" s="127"/>
      <c r="P184" s="127"/>
      <c r="Q184" s="127"/>
      <c r="R184" s="127"/>
      <c r="S184" s="311"/>
      <c r="T184" s="311"/>
      <c r="U184" s="311"/>
      <c r="V184" s="311"/>
      <c r="W184" s="123"/>
      <c r="X184" s="123"/>
      <c r="Y184" s="123"/>
      <c r="Z184" s="123"/>
      <c r="AA184" s="123"/>
    </row>
    <row r="185" spans="2:27" s="178" customFormat="1">
      <c r="B185" s="342"/>
      <c r="C185" s="123"/>
      <c r="D185" s="123"/>
      <c r="E185" s="123"/>
      <c r="F185" s="123"/>
      <c r="G185" s="127"/>
      <c r="H185" s="127"/>
      <c r="I185" s="123"/>
      <c r="J185" s="127"/>
      <c r="K185" s="127"/>
      <c r="L185" s="127"/>
      <c r="M185" s="127"/>
      <c r="N185" s="123"/>
      <c r="O185" s="127"/>
      <c r="P185" s="127"/>
      <c r="Q185" s="127"/>
      <c r="R185" s="127"/>
      <c r="S185" s="311"/>
      <c r="T185" s="311"/>
      <c r="U185" s="311"/>
      <c r="V185" s="311"/>
      <c r="W185" s="123"/>
      <c r="X185" s="123"/>
      <c r="Y185" s="123"/>
      <c r="Z185" s="123"/>
      <c r="AA185" s="123"/>
    </row>
    <row r="186" spans="2:27" s="178" customFormat="1">
      <c r="B186" s="342"/>
      <c r="C186" s="123"/>
      <c r="D186" s="123"/>
      <c r="E186" s="123"/>
      <c r="F186" s="123"/>
      <c r="G186" s="127"/>
      <c r="H186" s="127"/>
      <c r="I186" s="123"/>
      <c r="J186" s="127"/>
      <c r="K186" s="127"/>
      <c r="L186" s="127"/>
      <c r="M186" s="127"/>
      <c r="N186" s="123"/>
      <c r="O186" s="127"/>
      <c r="P186" s="127"/>
      <c r="Q186" s="127"/>
      <c r="R186" s="127"/>
      <c r="S186" s="311"/>
      <c r="T186" s="311"/>
      <c r="U186" s="311"/>
      <c r="V186" s="311"/>
      <c r="W186" s="123"/>
      <c r="X186" s="123"/>
      <c r="Y186" s="123"/>
      <c r="Z186" s="123"/>
      <c r="AA186" s="123"/>
    </row>
    <row r="187" spans="2:27" s="178" customFormat="1">
      <c r="B187" s="342"/>
      <c r="C187" s="123"/>
      <c r="D187" s="123"/>
      <c r="E187" s="123"/>
      <c r="F187" s="123"/>
      <c r="G187" s="127"/>
      <c r="H187" s="127"/>
      <c r="I187" s="123"/>
      <c r="J187" s="127"/>
      <c r="K187" s="127"/>
      <c r="L187" s="127"/>
      <c r="M187" s="127"/>
      <c r="N187" s="123"/>
      <c r="O187" s="127"/>
      <c r="P187" s="127"/>
      <c r="Q187" s="127"/>
      <c r="R187" s="127"/>
      <c r="S187" s="311"/>
      <c r="T187" s="311"/>
      <c r="U187" s="311"/>
      <c r="V187" s="311"/>
      <c r="W187" s="123"/>
      <c r="X187" s="123"/>
      <c r="Y187" s="123"/>
      <c r="Z187" s="123"/>
      <c r="AA187" s="123"/>
    </row>
    <row r="188" spans="2:27" s="178" customFormat="1">
      <c r="B188" s="342"/>
      <c r="C188" s="123"/>
      <c r="D188" s="123"/>
      <c r="E188" s="123"/>
      <c r="F188" s="123"/>
      <c r="G188" s="127"/>
      <c r="H188" s="127"/>
      <c r="I188" s="123"/>
      <c r="J188" s="127"/>
      <c r="K188" s="127"/>
      <c r="L188" s="127"/>
      <c r="M188" s="127"/>
      <c r="N188" s="123"/>
      <c r="O188" s="127"/>
      <c r="P188" s="127"/>
      <c r="Q188" s="127"/>
      <c r="R188" s="127"/>
      <c r="S188" s="311"/>
      <c r="T188" s="311"/>
      <c r="U188" s="311"/>
      <c r="V188" s="311"/>
      <c r="W188" s="123"/>
      <c r="X188" s="123"/>
      <c r="Y188" s="123"/>
      <c r="Z188" s="123"/>
      <c r="AA188" s="123"/>
    </row>
    <row r="189" spans="2:27" s="178" customFormat="1">
      <c r="B189" s="342"/>
      <c r="C189" s="123"/>
      <c r="D189" s="123"/>
      <c r="E189" s="123"/>
      <c r="F189" s="123"/>
      <c r="G189" s="127"/>
      <c r="H189" s="127"/>
      <c r="I189" s="123"/>
      <c r="J189" s="127"/>
      <c r="K189" s="127"/>
      <c r="L189" s="127"/>
      <c r="M189" s="127"/>
      <c r="N189" s="123"/>
      <c r="O189" s="127"/>
      <c r="P189" s="127"/>
      <c r="Q189" s="127"/>
      <c r="R189" s="127"/>
      <c r="S189" s="311"/>
      <c r="T189" s="311"/>
      <c r="U189" s="311"/>
      <c r="V189" s="311"/>
      <c r="W189" s="123"/>
      <c r="X189" s="123"/>
      <c r="Y189" s="123"/>
      <c r="Z189" s="123"/>
      <c r="AA189" s="123"/>
    </row>
    <row r="190" spans="2:27" s="178" customFormat="1">
      <c r="B190" s="342"/>
      <c r="C190" s="123"/>
      <c r="D190" s="123"/>
      <c r="E190" s="123"/>
      <c r="F190" s="123"/>
      <c r="G190" s="127"/>
      <c r="H190" s="127"/>
      <c r="I190" s="123"/>
      <c r="J190" s="127"/>
      <c r="K190" s="127"/>
      <c r="L190" s="127"/>
      <c r="M190" s="127"/>
      <c r="N190" s="123"/>
      <c r="O190" s="127"/>
      <c r="P190" s="127"/>
      <c r="Q190" s="127"/>
      <c r="R190" s="127"/>
      <c r="S190" s="311"/>
      <c r="T190" s="311"/>
      <c r="U190" s="311"/>
      <c r="V190" s="311"/>
      <c r="W190" s="123"/>
      <c r="X190" s="123"/>
      <c r="Y190" s="123"/>
      <c r="Z190" s="123"/>
      <c r="AA190" s="123"/>
    </row>
    <row r="191" spans="2:27" s="178" customFormat="1">
      <c r="B191" s="342"/>
      <c r="C191" s="123"/>
      <c r="D191" s="123"/>
      <c r="E191" s="123"/>
      <c r="F191" s="123"/>
      <c r="G191" s="127"/>
      <c r="H191" s="127"/>
      <c r="I191" s="123"/>
      <c r="J191" s="127"/>
      <c r="K191" s="127"/>
      <c r="L191" s="127"/>
      <c r="M191" s="127"/>
      <c r="N191" s="123"/>
      <c r="O191" s="127"/>
      <c r="P191" s="127"/>
      <c r="Q191" s="127"/>
      <c r="R191" s="127"/>
      <c r="S191" s="311"/>
      <c r="T191" s="311"/>
      <c r="U191" s="311"/>
      <c r="V191" s="311"/>
      <c r="W191" s="123"/>
      <c r="X191" s="123"/>
      <c r="Y191" s="123"/>
      <c r="Z191" s="123"/>
      <c r="AA191" s="123"/>
    </row>
    <row r="192" spans="2:27" s="178" customFormat="1">
      <c r="B192" s="342"/>
      <c r="C192" s="123"/>
      <c r="D192" s="123"/>
      <c r="E192" s="123"/>
      <c r="F192" s="123"/>
      <c r="G192" s="127"/>
      <c r="H192" s="127"/>
      <c r="I192" s="123"/>
      <c r="J192" s="127"/>
      <c r="K192" s="127"/>
      <c r="L192" s="127"/>
      <c r="M192" s="127"/>
      <c r="N192" s="123"/>
      <c r="O192" s="127"/>
      <c r="P192" s="127"/>
      <c r="Q192" s="127"/>
      <c r="R192" s="127"/>
      <c r="S192" s="311"/>
      <c r="T192" s="311"/>
      <c r="U192" s="311"/>
      <c r="V192" s="311"/>
      <c r="W192" s="123"/>
      <c r="X192" s="123"/>
      <c r="Y192" s="123"/>
      <c r="Z192" s="123"/>
      <c r="AA192" s="123"/>
    </row>
    <row r="193" spans="2:27" s="178" customFormat="1">
      <c r="B193" s="342"/>
      <c r="C193" s="123"/>
      <c r="D193" s="123"/>
      <c r="E193" s="123"/>
      <c r="F193" s="123"/>
      <c r="G193" s="127"/>
      <c r="H193" s="127"/>
      <c r="I193" s="123"/>
      <c r="J193" s="127"/>
      <c r="K193" s="127"/>
      <c r="L193" s="127"/>
      <c r="M193" s="127"/>
      <c r="N193" s="123"/>
      <c r="O193" s="127"/>
      <c r="P193" s="127"/>
      <c r="Q193" s="127"/>
      <c r="R193" s="127"/>
      <c r="S193" s="311"/>
      <c r="T193" s="311"/>
      <c r="U193" s="311"/>
      <c r="V193" s="311"/>
      <c r="W193" s="123"/>
      <c r="X193" s="123"/>
      <c r="Y193" s="123"/>
      <c r="Z193" s="123"/>
      <c r="AA193" s="123"/>
    </row>
    <row r="194" spans="2:27" s="178" customFormat="1">
      <c r="B194" s="342"/>
      <c r="C194" s="123"/>
      <c r="D194" s="123"/>
      <c r="E194" s="123"/>
      <c r="F194" s="123"/>
      <c r="G194" s="127"/>
      <c r="H194" s="127"/>
      <c r="I194" s="123"/>
      <c r="J194" s="127"/>
      <c r="K194" s="127"/>
      <c r="L194" s="127"/>
      <c r="M194" s="127"/>
      <c r="N194" s="123"/>
      <c r="O194" s="127"/>
      <c r="P194" s="127"/>
      <c r="Q194" s="127"/>
      <c r="R194" s="127"/>
      <c r="S194" s="311"/>
      <c r="T194" s="311"/>
      <c r="U194" s="311"/>
      <c r="V194" s="311"/>
      <c r="W194" s="123"/>
      <c r="X194" s="123"/>
      <c r="Y194" s="123"/>
      <c r="Z194" s="123"/>
      <c r="AA194" s="123"/>
    </row>
    <row r="195" spans="2:27" s="178" customFormat="1">
      <c r="B195" s="342"/>
      <c r="C195" s="123"/>
      <c r="D195" s="123"/>
      <c r="E195" s="123"/>
      <c r="F195" s="123"/>
      <c r="G195" s="127"/>
      <c r="H195" s="127"/>
      <c r="I195" s="123"/>
      <c r="J195" s="127"/>
      <c r="K195" s="127"/>
      <c r="L195" s="127"/>
      <c r="M195" s="127"/>
      <c r="N195" s="123"/>
      <c r="O195" s="127"/>
      <c r="P195" s="127"/>
      <c r="Q195" s="127"/>
      <c r="R195" s="127"/>
      <c r="S195" s="311"/>
      <c r="T195" s="311"/>
      <c r="U195" s="311"/>
      <c r="V195" s="311"/>
      <c r="W195" s="123"/>
      <c r="X195" s="123"/>
      <c r="Y195" s="123"/>
      <c r="Z195" s="123"/>
      <c r="AA195" s="123"/>
    </row>
    <row r="196" spans="2:27" s="178" customFormat="1">
      <c r="B196" s="342"/>
      <c r="C196" s="123"/>
      <c r="D196" s="123"/>
      <c r="E196" s="123"/>
      <c r="F196" s="123"/>
      <c r="G196" s="127"/>
      <c r="H196" s="127"/>
      <c r="I196" s="123"/>
      <c r="J196" s="127"/>
      <c r="K196" s="127"/>
      <c r="L196" s="127"/>
      <c r="M196" s="127"/>
      <c r="N196" s="123"/>
      <c r="O196" s="127"/>
      <c r="P196" s="127"/>
      <c r="Q196" s="127"/>
      <c r="R196" s="127"/>
      <c r="S196" s="311"/>
      <c r="T196" s="311"/>
      <c r="U196" s="311"/>
      <c r="V196" s="311"/>
      <c r="W196" s="123"/>
      <c r="X196" s="123"/>
      <c r="Y196" s="123"/>
      <c r="Z196" s="123"/>
      <c r="AA196" s="123"/>
    </row>
    <row r="197" spans="2:27" s="178" customFormat="1">
      <c r="B197" s="342"/>
      <c r="C197" s="123"/>
      <c r="D197" s="123"/>
      <c r="E197" s="123"/>
      <c r="F197" s="123"/>
      <c r="G197" s="127"/>
      <c r="H197" s="127"/>
      <c r="I197" s="123"/>
      <c r="J197" s="127"/>
      <c r="K197" s="127"/>
      <c r="L197" s="127"/>
      <c r="M197" s="127"/>
      <c r="N197" s="123"/>
      <c r="O197" s="127"/>
      <c r="P197" s="127"/>
      <c r="Q197" s="127"/>
      <c r="R197" s="127"/>
      <c r="S197" s="311"/>
      <c r="T197" s="311"/>
      <c r="U197" s="311"/>
      <c r="V197" s="311"/>
      <c r="W197" s="123"/>
      <c r="X197" s="123"/>
      <c r="Y197" s="123"/>
      <c r="Z197" s="123"/>
      <c r="AA197" s="123"/>
    </row>
    <row r="198" spans="2:27" s="178" customFormat="1">
      <c r="B198" s="342"/>
      <c r="C198" s="123"/>
      <c r="D198" s="123"/>
      <c r="E198" s="123"/>
      <c r="F198" s="123"/>
      <c r="G198" s="127"/>
      <c r="H198" s="127"/>
      <c r="I198" s="123"/>
      <c r="J198" s="127"/>
      <c r="K198" s="127"/>
      <c r="L198" s="127"/>
      <c r="M198" s="127"/>
      <c r="N198" s="123"/>
      <c r="O198" s="127"/>
      <c r="P198" s="127"/>
      <c r="Q198" s="127"/>
      <c r="R198" s="127"/>
      <c r="S198" s="311"/>
      <c r="T198" s="311"/>
      <c r="U198" s="311"/>
      <c r="V198" s="311"/>
      <c r="W198" s="123"/>
      <c r="X198" s="123"/>
      <c r="Y198" s="123"/>
      <c r="Z198" s="123"/>
      <c r="AA198" s="123"/>
    </row>
    <row r="199" spans="2:27" s="178" customFormat="1">
      <c r="B199" s="342"/>
      <c r="C199" s="123"/>
      <c r="D199" s="123"/>
      <c r="E199" s="123"/>
      <c r="F199" s="123"/>
      <c r="G199" s="127"/>
      <c r="H199" s="127"/>
      <c r="I199" s="123"/>
      <c r="J199" s="127"/>
      <c r="K199" s="127"/>
      <c r="L199" s="127"/>
      <c r="M199" s="127"/>
      <c r="N199" s="123"/>
      <c r="O199" s="127"/>
      <c r="P199" s="127"/>
      <c r="Q199" s="127"/>
      <c r="R199" s="127"/>
      <c r="S199" s="311"/>
      <c r="T199" s="311"/>
      <c r="U199" s="311"/>
      <c r="V199" s="311"/>
      <c r="W199" s="123"/>
      <c r="X199" s="123"/>
      <c r="Y199" s="123"/>
      <c r="Z199" s="123"/>
      <c r="AA199" s="123"/>
    </row>
    <row r="200" spans="2:27" s="178" customFormat="1">
      <c r="B200" s="342"/>
      <c r="C200" s="123"/>
      <c r="D200" s="123"/>
      <c r="E200" s="123"/>
      <c r="F200" s="123"/>
      <c r="G200" s="127"/>
      <c r="H200" s="127"/>
      <c r="I200" s="123"/>
      <c r="J200" s="127"/>
      <c r="K200" s="127"/>
      <c r="L200" s="127"/>
      <c r="M200" s="127"/>
      <c r="N200" s="123"/>
      <c r="O200" s="127"/>
      <c r="P200" s="127"/>
      <c r="Q200" s="127"/>
      <c r="R200" s="127"/>
      <c r="S200" s="311"/>
      <c r="T200" s="311"/>
      <c r="U200" s="311"/>
      <c r="V200" s="311"/>
      <c r="W200" s="123"/>
      <c r="X200" s="123"/>
      <c r="Y200" s="123"/>
      <c r="Z200" s="123"/>
      <c r="AA200" s="123"/>
    </row>
    <row r="201" spans="2:27" s="178" customFormat="1">
      <c r="B201" s="342"/>
      <c r="C201" s="123"/>
      <c r="D201" s="123"/>
      <c r="E201" s="123"/>
      <c r="F201" s="123"/>
      <c r="G201" s="127"/>
      <c r="H201" s="127"/>
      <c r="I201" s="123"/>
      <c r="J201" s="127"/>
      <c r="K201" s="127"/>
      <c r="L201" s="127"/>
      <c r="M201" s="127"/>
      <c r="N201" s="123"/>
      <c r="O201" s="127"/>
      <c r="P201" s="127"/>
      <c r="Q201" s="127"/>
      <c r="R201" s="127"/>
      <c r="S201" s="311"/>
      <c r="T201" s="311"/>
      <c r="U201" s="311"/>
      <c r="V201" s="311"/>
      <c r="W201" s="123"/>
      <c r="X201" s="123"/>
      <c r="Y201" s="123"/>
      <c r="Z201" s="123"/>
      <c r="AA201" s="123"/>
    </row>
    <row r="202" spans="2:27" s="178" customFormat="1">
      <c r="B202" s="342"/>
      <c r="C202" s="123"/>
      <c r="D202" s="123"/>
      <c r="E202" s="123"/>
      <c r="F202" s="123"/>
      <c r="G202" s="127"/>
      <c r="H202" s="127"/>
      <c r="I202" s="123"/>
      <c r="J202" s="127"/>
      <c r="K202" s="127"/>
      <c r="L202" s="127"/>
      <c r="M202" s="127"/>
      <c r="N202" s="123"/>
      <c r="O202" s="127"/>
      <c r="P202" s="127"/>
      <c r="Q202" s="127"/>
      <c r="R202" s="127"/>
      <c r="S202" s="311"/>
      <c r="T202" s="311"/>
      <c r="U202" s="311"/>
      <c r="V202" s="311"/>
      <c r="W202" s="123"/>
      <c r="X202" s="123"/>
      <c r="Y202" s="123"/>
      <c r="Z202" s="123"/>
      <c r="AA202" s="123"/>
    </row>
    <row r="203" spans="2:27" s="178" customFormat="1">
      <c r="B203" s="342"/>
      <c r="C203" s="123"/>
      <c r="D203" s="123"/>
      <c r="E203" s="123"/>
      <c r="F203" s="123"/>
      <c r="G203" s="127"/>
      <c r="H203" s="127"/>
      <c r="I203" s="123"/>
      <c r="J203" s="127"/>
      <c r="K203" s="127"/>
      <c r="L203" s="127"/>
      <c r="M203" s="127"/>
      <c r="N203" s="123"/>
      <c r="O203" s="127"/>
      <c r="P203" s="127"/>
      <c r="Q203" s="127"/>
      <c r="R203" s="127"/>
      <c r="S203" s="311"/>
      <c r="T203" s="311"/>
      <c r="U203" s="311"/>
      <c r="V203" s="311"/>
      <c r="W203" s="123"/>
      <c r="X203" s="123"/>
      <c r="Y203" s="123"/>
      <c r="Z203" s="123"/>
      <c r="AA203" s="123"/>
    </row>
    <row r="204" spans="2:27" s="178" customFormat="1">
      <c r="B204" s="342"/>
      <c r="C204" s="123"/>
      <c r="D204" s="123"/>
      <c r="E204" s="123"/>
      <c r="F204" s="123"/>
      <c r="G204" s="127"/>
      <c r="H204" s="127"/>
      <c r="I204" s="123"/>
      <c r="J204" s="127"/>
      <c r="K204" s="127"/>
      <c r="L204" s="127"/>
      <c r="M204" s="127"/>
      <c r="N204" s="123"/>
      <c r="O204" s="127"/>
      <c r="P204" s="127"/>
      <c r="Q204" s="127"/>
      <c r="R204" s="127"/>
      <c r="S204" s="311"/>
      <c r="T204" s="311"/>
      <c r="U204" s="311"/>
      <c r="V204" s="311"/>
      <c r="W204" s="123"/>
      <c r="X204" s="123"/>
      <c r="Y204" s="123"/>
      <c r="Z204" s="123"/>
      <c r="AA204" s="123"/>
    </row>
    <row r="205" spans="2:27" s="178" customFormat="1">
      <c r="B205" s="342"/>
      <c r="C205" s="123"/>
      <c r="D205" s="123"/>
      <c r="E205" s="123"/>
      <c r="F205" s="123"/>
      <c r="G205" s="127"/>
      <c r="H205" s="127"/>
      <c r="I205" s="123"/>
      <c r="J205" s="127"/>
      <c r="K205" s="127"/>
      <c r="L205" s="127"/>
      <c r="M205" s="127"/>
      <c r="N205" s="123"/>
      <c r="O205" s="127"/>
      <c r="P205" s="127"/>
      <c r="Q205" s="127"/>
      <c r="R205" s="127"/>
      <c r="S205" s="311"/>
      <c r="T205" s="311"/>
      <c r="U205" s="311"/>
      <c r="V205" s="311"/>
      <c r="W205" s="123"/>
      <c r="X205" s="123"/>
      <c r="Y205" s="123"/>
      <c r="Z205" s="123"/>
      <c r="AA205" s="123"/>
    </row>
    <row r="206" spans="2:27" s="178" customFormat="1">
      <c r="B206" s="342"/>
      <c r="C206" s="123"/>
      <c r="D206" s="123"/>
      <c r="E206" s="123"/>
      <c r="F206" s="123"/>
      <c r="G206" s="127"/>
      <c r="H206" s="127"/>
      <c r="I206" s="123"/>
      <c r="J206" s="127"/>
      <c r="K206" s="127"/>
      <c r="L206" s="127"/>
      <c r="M206" s="127"/>
      <c r="N206" s="123"/>
      <c r="O206" s="127"/>
      <c r="P206" s="127"/>
      <c r="Q206" s="127"/>
      <c r="R206" s="127"/>
      <c r="S206" s="311"/>
      <c r="T206" s="311"/>
      <c r="U206" s="311"/>
      <c r="V206" s="311"/>
      <c r="W206" s="123"/>
      <c r="X206" s="123"/>
      <c r="Y206" s="123"/>
      <c r="Z206" s="123"/>
      <c r="AA206" s="123"/>
    </row>
    <row r="207" spans="2:27" s="178" customFormat="1">
      <c r="B207" s="342"/>
      <c r="C207" s="123"/>
      <c r="D207" s="123"/>
      <c r="E207" s="123"/>
      <c r="F207" s="123"/>
      <c r="G207" s="127"/>
      <c r="H207" s="127"/>
      <c r="I207" s="123"/>
      <c r="J207" s="127"/>
      <c r="K207" s="127"/>
      <c r="L207" s="127"/>
      <c r="M207" s="127"/>
      <c r="N207" s="123"/>
      <c r="O207" s="127"/>
      <c r="P207" s="127"/>
      <c r="Q207" s="127"/>
      <c r="R207" s="127"/>
      <c r="S207" s="311"/>
      <c r="T207" s="311"/>
      <c r="U207" s="311"/>
      <c r="V207" s="311"/>
      <c r="W207" s="123"/>
      <c r="X207" s="123"/>
      <c r="Y207" s="123"/>
      <c r="Z207" s="123"/>
      <c r="AA207" s="123"/>
    </row>
    <row r="208" spans="2:27" s="178" customFormat="1">
      <c r="B208" s="342"/>
      <c r="C208" s="123"/>
      <c r="D208" s="123"/>
      <c r="E208" s="123"/>
      <c r="F208" s="123"/>
      <c r="G208" s="127"/>
      <c r="H208" s="127"/>
      <c r="I208" s="123"/>
      <c r="J208" s="127"/>
      <c r="K208" s="127"/>
      <c r="L208" s="127"/>
      <c r="M208" s="127"/>
      <c r="N208" s="123"/>
      <c r="O208" s="127"/>
      <c r="P208" s="127"/>
      <c r="Q208" s="127"/>
      <c r="R208" s="127"/>
      <c r="S208" s="311"/>
      <c r="T208" s="311"/>
      <c r="U208" s="311"/>
      <c r="V208" s="311"/>
      <c r="W208" s="123"/>
      <c r="X208" s="123"/>
      <c r="Y208" s="123"/>
      <c r="Z208" s="123"/>
      <c r="AA208" s="123"/>
    </row>
    <row r="209" spans="2:34" s="178" customFormat="1">
      <c r="B209" s="342"/>
      <c r="C209" s="123"/>
      <c r="D209" s="123"/>
      <c r="E209" s="123"/>
      <c r="F209" s="123"/>
      <c r="G209" s="127"/>
      <c r="H209" s="127"/>
      <c r="I209" s="123"/>
      <c r="J209" s="127"/>
      <c r="K209" s="127"/>
      <c r="L209" s="127"/>
      <c r="M209" s="127"/>
      <c r="N209" s="123"/>
      <c r="O209" s="127"/>
      <c r="P209" s="127"/>
      <c r="Q209" s="127"/>
      <c r="R209" s="127"/>
      <c r="S209" s="311"/>
      <c r="T209" s="311"/>
      <c r="U209" s="311"/>
      <c r="V209" s="311"/>
      <c r="W209" s="123"/>
      <c r="X209" s="123"/>
      <c r="Y209" s="123"/>
      <c r="Z209" s="123"/>
      <c r="AA209" s="123"/>
    </row>
    <row r="210" spans="2:34" s="178" customFormat="1">
      <c r="B210" s="342"/>
      <c r="C210" s="123"/>
      <c r="D210" s="123"/>
      <c r="E210" s="123"/>
      <c r="F210" s="123"/>
      <c r="G210" s="127"/>
      <c r="H210" s="127"/>
      <c r="I210" s="123"/>
      <c r="J210" s="127"/>
      <c r="K210" s="127"/>
      <c r="L210" s="127"/>
      <c r="M210" s="127"/>
      <c r="N210" s="123"/>
      <c r="O210" s="127"/>
      <c r="P210" s="127"/>
      <c r="Q210" s="127"/>
      <c r="R210" s="127"/>
      <c r="S210" s="311"/>
      <c r="T210" s="311"/>
      <c r="U210" s="311"/>
      <c r="V210" s="311"/>
      <c r="W210" s="123"/>
      <c r="X210" s="123"/>
      <c r="Y210" s="123"/>
      <c r="Z210" s="123"/>
      <c r="AA210" s="123"/>
    </row>
    <row r="220" spans="2:34" s="178" customFormat="1">
      <c r="B220" s="342"/>
      <c r="C220" s="123"/>
      <c r="D220" s="123"/>
      <c r="E220" s="123"/>
      <c r="F220" s="123"/>
      <c r="G220" s="127"/>
      <c r="H220" s="127"/>
      <c r="I220" s="123"/>
      <c r="J220" s="127"/>
      <c r="K220" s="127"/>
      <c r="L220" s="127"/>
      <c r="M220" s="127"/>
      <c r="N220" s="123"/>
      <c r="O220" s="127"/>
      <c r="P220" s="127"/>
      <c r="Q220" s="127"/>
      <c r="R220" s="127"/>
      <c r="S220" s="311"/>
      <c r="T220" s="311"/>
      <c r="U220" s="311"/>
      <c r="V220" s="311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</row>
    <row r="221" spans="2:34" s="178" customFormat="1">
      <c r="B221" s="342"/>
      <c r="C221" s="123"/>
      <c r="D221" s="123"/>
      <c r="E221" s="123"/>
      <c r="F221" s="123"/>
      <c r="G221" s="127"/>
      <c r="H221" s="127"/>
      <c r="I221" s="123"/>
      <c r="J221" s="127"/>
      <c r="K221" s="127"/>
      <c r="L221" s="127"/>
      <c r="M221" s="127"/>
      <c r="N221" s="123"/>
      <c r="O221" s="127"/>
      <c r="P221" s="127"/>
      <c r="Q221" s="127"/>
      <c r="R221" s="127"/>
      <c r="S221" s="311"/>
      <c r="T221" s="311"/>
      <c r="U221" s="311"/>
      <c r="V221" s="311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</row>
    <row r="222" spans="2:34" s="178" customFormat="1">
      <c r="B222" s="342"/>
      <c r="C222" s="123"/>
      <c r="D222" s="123"/>
      <c r="E222" s="123"/>
      <c r="F222" s="123"/>
      <c r="G222" s="127"/>
      <c r="H222" s="127"/>
      <c r="I222" s="123"/>
      <c r="J222" s="127"/>
      <c r="K222" s="127"/>
      <c r="L222" s="127"/>
      <c r="M222" s="127"/>
      <c r="N222" s="123"/>
      <c r="O222" s="127"/>
      <c r="P222" s="127"/>
      <c r="Q222" s="127"/>
      <c r="R222" s="127"/>
      <c r="S222" s="311"/>
      <c r="T222" s="311"/>
      <c r="U222" s="311"/>
      <c r="V222" s="311"/>
      <c r="W222" s="123"/>
      <c r="X222" s="123"/>
      <c r="Y222" s="123"/>
      <c r="Z222" s="123"/>
      <c r="AA222" s="123"/>
      <c r="AB222" s="123"/>
      <c r="AC222" s="123"/>
      <c r="AD222" s="123"/>
      <c r="AE222" s="123"/>
      <c r="AF222" s="123"/>
      <c r="AG222" s="123"/>
      <c r="AH222" s="123"/>
    </row>
    <row r="223" spans="2:34" s="178" customFormat="1">
      <c r="B223" s="342"/>
      <c r="C223" s="123"/>
      <c r="D223" s="123"/>
      <c r="E223" s="123"/>
      <c r="F223" s="123"/>
      <c r="G223" s="127"/>
      <c r="H223" s="127"/>
      <c r="I223" s="123"/>
      <c r="J223" s="127"/>
      <c r="K223" s="127"/>
      <c r="L223" s="127"/>
      <c r="M223" s="127"/>
      <c r="N223" s="123"/>
      <c r="O223" s="127"/>
      <c r="P223" s="127"/>
      <c r="Q223" s="127"/>
      <c r="R223" s="127"/>
      <c r="S223" s="311"/>
      <c r="T223" s="311"/>
      <c r="U223" s="311"/>
      <c r="V223" s="311"/>
      <c r="W223" s="123"/>
      <c r="X223" s="123"/>
      <c r="Y223" s="123"/>
      <c r="Z223" s="123"/>
      <c r="AA223" s="123"/>
      <c r="AB223" s="123"/>
      <c r="AC223" s="123"/>
      <c r="AD223" s="123"/>
      <c r="AE223" s="123"/>
      <c r="AF223" s="123"/>
      <c r="AG223" s="123"/>
      <c r="AH223" s="123"/>
    </row>
    <row r="224" spans="2:34" s="178" customFormat="1">
      <c r="B224" s="342"/>
      <c r="C224" s="123"/>
      <c r="D224" s="123"/>
      <c r="E224" s="123"/>
      <c r="F224" s="123"/>
      <c r="G224" s="127"/>
      <c r="H224" s="127"/>
      <c r="I224" s="123"/>
      <c r="J224" s="127"/>
      <c r="K224" s="127"/>
      <c r="L224" s="127"/>
      <c r="M224" s="127"/>
      <c r="N224" s="123"/>
      <c r="O224" s="127"/>
      <c r="P224" s="127"/>
      <c r="Q224" s="127"/>
      <c r="R224" s="127"/>
      <c r="S224" s="311"/>
      <c r="T224" s="311"/>
      <c r="U224" s="311"/>
      <c r="V224" s="311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</row>
    <row r="225" spans="2:34" s="178" customFormat="1">
      <c r="B225" s="342"/>
      <c r="C225" s="123"/>
      <c r="D225" s="123"/>
      <c r="E225" s="123"/>
      <c r="F225" s="123"/>
      <c r="G225" s="127"/>
      <c r="H225" s="127"/>
      <c r="I225" s="123"/>
      <c r="J225" s="127"/>
      <c r="K225" s="127"/>
      <c r="L225" s="127"/>
      <c r="M225" s="127"/>
      <c r="N225" s="123"/>
      <c r="O225" s="127"/>
      <c r="P225" s="127"/>
      <c r="Q225" s="127"/>
      <c r="R225" s="127"/>
      <c r="S225" s="311"/>
      <c r="T225" s="311"/>
      <c r="U225" s="311"/>
      <c r="V225" s="311"/>
      <c r="W225" s="123"/>
      <c r="X225" s="123"/>
      <c r="Y225" s="123"/>
      <c r="Z225" s="123"/>
      <c r="AA225" s="123"/>
      <c r="AB225" s="123"/>
      <c r="AC225" s="123"/>
      <c r="AD225" s="123"/>
      <c r="AE225" s="123"/>
      <c r="AF225" s="123"/>
      <c r="AG225" s="123"/>
      <c r="AH225" s="123"/>
    </row>
    <row r="226" spans="2:34" s="178" customFormat="1">
      <c r="B226" s="342"/>
      <c r="C226" s="123"/>
      <c r="D226" s="123"/>
      <c r="E226" s="123"/>
      <c r="F226" s="123"/>
      <c r="G226" s="127"/>
      <c r="H226" s="127"/>
      <c r="I226" s="123"/>
      <c r="J226" s="127"/>
      <c r="K226" s="127"/>
      <c r="L226" s="127"/>
      <c r="M226" s="127"/>
      <c r="N226" s="123"/>
      <c r="O226" s="127"/>
      <c r="P226" s="127"/>
      <c r="Q226" s="127"/>
      <c r="R226" s="127"/>
      <c r="S226" s="311"/>
      <c r="T226" s="311"/>
      <c r="U226" s="311"/>
      <c r="V226" s="311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</row>
    <row r="227" spans="2:34" s="178" customFormat="1">
      <c r="B227" s="342"/>
      <c r="C227" s="123"/>
      <c r="D227" s="123"/>
      <c r="E227" s="123"/>
      <c r="F227" s="123"/>
      <c r="G227" s="127"/>
      <c r="H227" s="127"/>
      <c r="I227" s="123"/>
      <c r="J227" s="127"/>
      <c r="K227" s="127"/>
      <c r="L227" s="127"/>
      <c r="M227" s="127"/>
      <c r="N227" s="123"/>
      <c r="O227" s="127"/>
      <c r="P227" s="127"/>
      <c r="Q227" s="127"/>
      <c r="R227" s="127"/>
      <c r="S227" s="311"/>
      <c r="T227" s="311"/>
      <c r="U227" s="311"/>
      <c r="V227" s="311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</row>
    <row r="228" spans="2:34" s="178" customFormat="1">
      <c r="B228" s="342"/>
      <c r="C228" s="123"/>
      <c r="D228" s="123"/>
      <c r="E228" s="123"/>
      <c r="F228" s="123"/>
      <c r="G228" s="127"/>
      <c r="H228" s="127"/>
      <c r="I228" s="123"/>
      <c r="J228" s="127"/>
      <c r="K228" s="127"/>
      <c r="L228" s="127"/>
      <c r="M228" s="127"/>
      <c r="N228" s="123"/>
      <c r="O228" s="127"/>
      <c r="P228" s="127"/>
      <c r="Q228" s="127"/>
      <c r="R228" s="127"/>
      <c r="S228" s="311"/>
      <c r="T228" s="311"/>
      <c r="U228" s="311"/>
      <c r="V228" s="311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</row>
    <row r="229" spans="2:34" s="178" customFormat="1">
      <c r="B229" s="342"/>
      <c r="C229" s="123"/>
      <c r="D229" s="123"/>
      <c r="E229" s="123"/>
      <c r="F229" s="123"/>
      <c r="G229" s="127"/>
      <c r="H229" s="127"/>
      <c r="I229" s="123"/>
      <c r="J229" s="127"/>
      <c r="K229" s="127"/>
      <c r="L229" s="127"/>
      <c r="M229" s="127"/>
      <c r="N229" s="123"/>
      <c r="O229" s="127"/>
      <c r="P229" s="127"/>
      <c r="Q229" s="127"/>
      <c r="R229" s="127"/>
      <c r="S229" s="311"/>
      <c r="T229" s="311"/>
      <c r="U229" s="311"/>
      <c r="V229" s="311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</row>
    <row r="230" spans="2:34" s="178" customFormat="1">
      <c r="B230" s="342"/>
      <c r="C230" s="123"/>
      <c r="D230" s="123"/>
      <c r="E230" s="123"/>
      <c r="F230" s="123"/>
      <c r="G230" s="127"/>
      <c r="H230" s="127"/>
      <c r="I230" s="123"/>
      <c r="J230" s="127"/>
      <c r="K230" s="127"/>
      <c r="L230" s="127"/>
      <c r="M230" s="127"/>
      <c r="N230" s="123"/>
      <c r="O230" s="127"/>
      <c r="P230" s="127"/>
      <c r="Q230" s="127"/>
      <c r="R230" s="127"/>
      <c r="S230" s="311"/>
      <c r="T230" s="311"/>
      <c r="U230" s="311"/>
      <c r="V230" s="311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</row>
    <row r="231" spans="2:34" s="178" customFormat="1">
      <c r="B231" s="342"/>
      <c r="C231" s="123"/>
      <c r="D231" s="123"/>
      <c r="E231" s="123"/>
      <c r="F231" s="123"/>
      <c r="G231" s="127"/>
      <c r="H231" s="127"/>
      <c r="I231" s="123"/>
      <c r="J231" s="127"/>
      <c r="K231" s="127"/>
      <c r="L231" s="127"/>
      <c r="M231" s="127"/>
      <c r="N231" s="123"/>
      <c r="O231" s="127"/>
      <c r="P231" s="127"/>
      <c r="Q231" s="127"/>
      <c r="R231" s="127"/>
      <c r="S231" s="311"/>
      <c r="T231" s="311"/>
      <c r="U231" s="311"/>
      <c r="V231" s="311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</row>
    <row r="232" spans="2:34" s="178" customFormat="1">
      <c r="B232" s="342"/>
      <c r="C232" s="123"/>
      <c r="D232" s="123"/>
      <c r="E232" s="123"/>
      <c r="F232" s="123"/>
      <c r="G232" s="127"/>
      <c r="H232" s="127"/>
      <c r="I232" s="123"/>
      <c r="J232" s="127"/>
      <c r="K232" s="127"/>
      <c r="L232" s="127"/>
      <c r="M232" s="127"/>
      <c r="N232" s="123"/>
      <c r="O232" s="127"/>
      <c r="P232" s="127"/>
      <c r="Q232" s="127"/>
      <c r="R232" s="127"/>
      <c r="S232" s="311"/>
      <c r="T232" s="311"/>
      <c r="U232" s="311"/>
      <c r="V232" s="311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</row>
    <row r="233" spans="2:34" s="178" customFormat="1">
      <c r="B233" s="342"/>
      <c r="C233" s="123"/>
      <c r="D233" s="123"/>
      <c r="E233" s="123"/>
      <c r="F233" s="123"/>
      <c r="G233" s="127"/>
      <c r="H233" s="127"/>
      <c r="I233" s="123"/>
      <c r="J233" s="127"/>
      <c r="K233" s="127"/>
      <c r="L233" s="127"/>
      <c r="M233" s="127"/>
      <c r="N233" s="123"/>
      <c r="O233" s="127"/>
      <c r="P233" s="127"/>
      <c r="Q233" s="127"/>
      <c r="R233" s="127"/>
      <c r="S233" s="311"/>
      <c r="T233" s="311"/>
      <c r="U233" s="311"/>
      <c r="V233" s="311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</row>
    <row r="234" spans="2:34" s="178" customFormat="1">
      <c r="B234" s="342"/>
      <c r="C234" s="123"/>
      <c r="D234" s="123"/>
      <c r="E234" s="123"/>
      <c r="F234" s="123"/>
      <c r="G234" s="127"/>
      <c r="H234" s="127"/>
      <c r="I234" s="123"/>
      <c r="J234" s="127"/>
      <c r="K234" s="127"/>
      <c r="L234" s="127"/>
      <c r="M234" s="127"/>
      <c r="N234" s="123"/>
      <c r="O234" s="127"/>
      <c r="P234" s="127"/>
      <c r="Q234" s="127"/>
      <c r="R234" s="127"/>
      <c r="S234" s="311"/>
      <c r="T234" s="311"/>
      <c r="U234" s="311"/>
      <c r="V234" s="311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</row>
    <row r="235" spans="2:34" s="178" customFormat="1">
      <c r="B235" s="342"/>
      <c r="C235" s="123"/>
      <c r="D235" s="123"/>
      <c r="E235" s="123"/>
      <c r="F235" s="123"/>
      <c r="G235" s="127"/>
      <c r="H235" s="127"/>
      <c r="I235" s="123"/>
      <c r="J235" s="127"/>
      <c r="K235" s="127"/>
      <c r="L235" s="127"/>
      <c r="M235" s="127"/>
      <c r="N235" s="123"/>
      <c r="O235" s="127"/>
      <c r="P235" s="127"/>
      <c r="Q235" s="127"/>
      <c r="R235" s="127"/>
      <c r="S235" s="311"/>
      <c r="T235" s="311"/>
      <c r="U235" s="311"/>
      <c r="V235" s="311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</row>
    <row r="236" spans="2:34" s="178" customFormat="1">
      <c r="B236" s="342"/>
      <c r="C236" s="123"/>
      <c r="D236" s="123"/>
      <c r="E236" s="123"/>
      <c r="F236" s="123"/>
      <c r="G236" s="127"/>
      <c r="H236" s="127"/>
      <c r="I236" s="123"/>
      <c r="J236" s="127"/>
      <c r="K236" s="127"/>
      <c r="L236" s="127"/>
      <c r="M236" s="127"/>
      <c r="N236" s="123"/>
      <c r="O236" s="127"/>
      <c r="P236" s="127"/>
      <c r="Q236" s="127"/>
      <c r="R236" s="127"/>
      <c r="S236" s="311"/>
      <c r="T236" s="311"/>
      <c r="U236" s="311"/>
      <c r="V236" s="311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</row>
    <row r="237" spans="2:34" s="178" customFormat="1">
      <c r="B237" s="342"/>
      <c r="C237" s="123"/>
      <c r="D237" s="123"/>
      <c r="E237" s="123"/>
      <c r="F237" s="123"/>
      <c r="G237" s="127"/>
      <c r="H237" s="127"/>
      <c r="I237" s="123"/>
      <c r="J237" s="127"/>
      <c r="K237" s="127"/>
      <c r="L237" s="127"/>
      <c r="M237" s="127"/>
      <c r="N237" s="123"/>
      <c r="O237" s="127"/>
      <c r="P237" s="127"/>
      <c r="Q237" s="127"/>
      <c r="R237" s="127"/>
      <c r="S237" s="311"/>
      <c r="T237" s="311"/>
      <c r="U237" s="311"/>
      <c r="V237" s="311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</row>
    <row r="238" spans="2:34" s="178" customFormat="1">
      <c r="B238" s="342"/>
      <c r="C238" s="123"/>
      <c r="D238" s="123"/>
      <c r="E238" s="123"/>
      <c r="F238" s="123"/>
      <c r="G238" s="127"/>
      <c r="H238" s="127"/>
      <c r="I238" s="123"/>
      <c r="J238" s="127"/>
      <c r="K238" s="127"/>
      <c r="L238" s="127"/>
      <c r="M238" s="127"/>
      <c r="N238" s="123"/>
      <c r="O238" s="127"/>
      <c r="P238" s="127"/>
      <c r="Q238" s="127"/>
      <c r="R238" s="127"/>
      <c r="S238" s="311"/>
      <c r="T238" s="311"/>
      <c r="U238" s="311"/>
      <c r="V238" s="311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</row>
    <row r="239" spans="2:34" s="178" customFormat="1">
      <c r="B239" s="342"/>
      <c r="C239" s="123"/>
      <c r="D239" s="123"/>
      <c r="E239" s="123"/>
      <c r="F239" s="123"/>
      <c r="G239" s="127"/>
      <c r="H239" s="127"/>
      <c r="I239" s="123"/>
      <c r="J239" s="127"/>
      <c r="K239" s="127"/>
      <c r="L239" s="127"/>
      <c r="M239" s="127"/>
      <c r="N239" s="123"/>
      <c r="O239" s="127"/>
      <c r="P239" s="127"/>
      <c r="Q239" s="127"/>
      <c r="R239" s="127"/>
      <c r="S239" s="311"/>
      <c r="T239" s="311"/>
      <c r="U239" s="311"/>
      <c r="V239" s="311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</row>
    <row r="240" spans="2:34" s="178" customFormat="1">
      <c r="B240" s="342"/>
      <c r="C240" s="123"/>
      <c r="D240" s="123"/>
      <c r="E240" s="123"/>
      <c r="F240" s="123"/>
      <c r="G240" s="127"/>
      <c r="H240" s="127"/>
      <c r="I240" s="123"/>
      <c r="J240" s="127"/>
      <c r="K240" s="127"/>
      <c r="L240" s="127"/>
      <c r="M240" s="127"/>
      <c r="N240" s="123"/>
      <c r="O240" s="127"/>
      <c r="P240" s="127"/>
      <c r="Q240" s="127"/>
      <c r="R240" s="127"/>
      <c r="S240" s="311"/>
      <c r="T240" s="311"/>
      <c r="U240" s="311"/>
      <c r="V240" s="311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</row>
    <row r="241" spans="2:34" s="178" customFormat="1">
      <c r="B241" s="342"/>
      <c r="C241" s="123"/>
      <c r="D241" s="123"/>
      <c r="E241" s="123"/>
      <c r="F241" s="123"/>
      <c r="G241" s="127"/>
      <c r="H241" s="127"/>
      <c r="I241" s="123"/>
      <c r="J241" s="127"/>
      <c r="K241" s="127"/>
      <c r="L241" s="127"/>
      <c r="M241" s="127"/>
      <c r="N241" s="123"/>
      <c r="O241" s="127"/>
      <c r="P241" s="127"/>
      <c r="Q241" s="127"/>
      <c r="R241" s="127"/>
      <c r="S241" s="311"/>
      <c r="T241" s="311"/>
      <c r="U241" s="311"/>
      <c r="V241" s="311"/>
      <c r="W241" s="123"/>
      <c r="X241" s="123"/>
      <c r="Y241" s="123"/>
      <c r="Z241" s="123"/>
      <c r="AA241" s="123"/>
      <c r="AB241" s="123"/>
      <c r="AC241" s="123"/>
      <c r="AD241" s="123"/>
      <c r="AE241" s="123"/>
      <c r="AF241" s="123"/>
      <c r="AG241" s="123"/>
      <c r="AH241" s="123"/>
    </row>
    <row r="242" spans="2:34" s="178" customFormat="1">
      <c r="B242" s="342"/>
      <c r="C242" s="123"/>
      <c r="D242" s="123"/>
      <c r="E242" s="123"/>
      <c r="F242" s="123"/>
      <c r="G242" s="127"/>
      <c r="H242" s="127"/>
      <c r="I242" s="123"/>
      <c r="J242" s="127"/>
      <c r="K242" s="127"/>
      <c r="L242" s="127"/>
      <c r="M242" s="127"/>
      <c r="N242" s="123"/>
      <c r="O242" s="127"/>
      <c r="P242" s="127"/>
      <c r="Q242" s="127"/>
      <c r="R242" s="127"/>
      <c r="S242" s="311"/>
      <c r="T242" s="311"/>
      <c r="U242" s="311"/>
      <c r="V242" s="311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</row>
    <row r="243" spans="2:34" s="178" customFormat="1">
      <c r="B243" s="342"/>
      <c r="C243" s="123"/>
      <c r="D243" s="123"/>
      <c r="E243" s="123"/>
      <c r="F243" s="123"/>
      <c r="G243" s="127"/>
      <c r="H243" s="127"/>
      <c r="I243" s="123"/>
      <c r="J243" s="127"/>
      <c r="K243" s="127"/>
      <c r="L243" s="127"/>
      <c r="M243" s="127"/>
      <c r="N243" s="123"/>
      <c r="O243" s="127"/>
      <c r="P243" s="127"/>
      <c r="Q243" s="127"/>
      <c r="R243" s="127"/>
      <c r="S243" s="311"/>
      <c r="T243" s="311"/>
      <c r="U243" s="311"/>
      <c r="V243" s="311"/>
      <c r="W243" s="123"/>
      <c r="X243" s="123"/>
      <c r="Y243" s="123"/>
      <c r="Z243" s="123"/>
      <c r="AA243" s="123"/>
      <c r="AB243" s="123"/>
      <c r="AC243" s="123"/>
      <c r="AD243" s="123"/>
      <c r="AE243" s="123"/>
      <c r="AF243" s="123"/>
      <c r="AG243" s="123"/>
      <c r="AH243" s="123"/>
    </row>
  </sheetData>
  <sheetProtection algorithmName="SHA-512" hashValue="T/lhtQDImDU0aGsprHB+6COVm2qrSDDubJ7YulP1JWove/ptxQmuv2A9UnVF28/aAO+tkqH2qx4NAGGEkhjc0g==" saltValue="v5tAEpPdLIVr/55jSewTyw==" spinCount="100000" sheet="1" objects="1" scenarios="1" insertHyperlinks="0" selectLockedCells="1"/>
  <sortState xmlns:xlrd2="http://schemas.microsoft.com/office/spreadsheetml/2017/richdata2" ref="D12:S13">
    <sortCondition ref="D12"/>
  </sortState>
  <mergeCells count="14">
    <mergeCell ref="O7:R7"/>
    <mergeCell ref="D2:R2"/>
    <mergeCell ref="Q4:R4"/>
    <mergeCell ref="B7:B8"/>
    <mergeCell ref="D7:E8"/>
    <mergeCell ref="G7:H7"/>
    <mergeCell ref="G8:H8"/>
    <mergeCell ref="J8:K8"/>
    <mergeCell ref="L8:M8"/>
    <mergeCell ref="O8:P8"/>
    <mergeCell ref="Q8:R8"/>
    <mergeCell ref="J7:M7"/>
    <mergeCell ref="G3:H3"/>
    <mergeCell ref="Q3:R3"/>
  </mergeCells>
  <dataValidations count="12">
    <dataValidation operator="greaterThanOrEqual" allowBlank="1" showErrorMessage="1" promptTitle=" Enter" prompt="Use date format" sqref="D3:D5" xr:uid="{00000000-0002-0000-0800-000000000000}"/>
    <dataValidation allowBlank="1" showErrorMessage="1" promptTitle=" Enter" prompt="Use drop-down list" sqref="D18:D20" xr:uid="{00000000-0002-0000-0800-000001000000}"/>
    <dataValidation type="decimal" operator="greaterThanOrEqual" allowBlank="1" showErrorMessage="1" errorTitle="Error:" error="The amount must either be zero or a positive number." promptTitle=" Enter" prompt="Positive amount" sqref="K19 M19 G19:H19 O19:R19" xr:uid="{00000000-0002-0000-0800-000002000000}">
      <formula1>0</formula1>
    </dataValidation>
    <dataValidation operator="greaterThan" allowBlank="1" showInputMessage="1" showErrorMessage="1" sqref="D6 D20" xr:uid="{00000000-0002-0000-0800-000003000000}"/>
    <dataValidation allowBlank="1" showErrorMessage="1" sqref="J8 L8 G7:G8" xr:uid="{00000000-0002-0000-0800-000004000000}"/>
    <dataValidation type="decimal" operator="greaterThanOrEqual" allowBlank="1" showInputMessage="1" showErrorMessage="1" errorTitle="Error" error="Assets must be greater than or equal to 0." prompt="number &gt;= 0" sqref="K293:K1048576 G293:H1048576 M293:M1048576" xr:uid="{00000000-0002-0000-0800-000005000000}">
      <formula1>0</formula1>
    </dataValidation>
    <dataValidation allowBlank="1" showErrorMessage="1" promptTitle=" Enter" prompt="Litigants' names" sqref="C2:R2" xr:uid="{00000000-0002-0000-0800-000006000000}"/>
    <dataValidation type="custom" errorStyle="warning" operator="lessThanOrEqual" allowBlank="1" showErrorMessage="1" errorTitle="Error:" error="The amount must either be zero or a negative number." promptTitle=" Enter" prompt="Positive amount" sqref="O12:R17 K12:K17 M12:M17" xr:uid="{00000000-0002-0000-0800-000007000000}">
      <formula1>IF(ISTEXT(K12),TRUE,IF(K12&lt;=0,TRUE,FALSE))</formula1>
    </dataValidation>
    <dataValidation type="decimal" operator="lessThanOrEqual" allowBlank="1" showInputMessage="1" showErrorMessage="1" errorTitle="Error:" error="The amount must either be zero or a negative number." sqref="G18:H18 K22 K18 M22 M18 O22:R22 O18:R18 G22:H22" xr:uid="{00000000-0002-0000-0800-000008000000}">
      <formula1>0</formula1>
    </dataValidation>
    <dataValidation type="custom" allowBlank="1" showInputMessage="1" showErrorMessage="1" sqref="G12:H17" xr:uid="{00000000-0002-0000-0800-000009000000}">
      <formula1>IF(ISTEXT(G12),TRUE,IF(G12&lt;=0,TRUE,FALSE))</formula1>
    </dataValidation>
    <dataValidation allowBlank="1" showErrorMessage="1" promptTitle=" Enter" prompt="Asset description" sqref="E12:E20" xr:uid="{00000000-0002-0000-0800-00000A000000}"/>
    <dataValidation type="date" operator="greaterThanOrEqual" allowBlank="1" showErrorMessage="1" promptTitle=" Enter" prompt="Use date format" sqref="J12:J20 L12:L20" xr:uid="{00000000-0002-0000-0800-00000B000000}">
      <formula1>1</formula1>
    </dataValidation>
  </dataValidations>
  <pageMargins left="0.25" right="0.25" top="0" bottom="0.25" header="0" footer="0"/>
  <pageSetup scale="47" fitToHeight="100" orientation="landscape" cellComments="atEnd" verticalDpi="1200" r:id="rId1"/>
  <headerFooter>
    <oddFooter>&amp;L&amp;"Calibri,Regular"&amp;12&amp;K000000&amp;KFFFFFF.&amp;K000000              Page &amp;P of &amp;N&amp;C&amp;"Calibri,Regular"&amp;12&amp;K000000&amp;BeQuit v36  &amp;B© 2019  Diana M. Tennis&amp;R&amp;"Calibri,Regular"&amp;12&amp;K000000&amp;B&amp;D&amp;B  &amp;T        &amp;KFFFFFF.</oddFooter>
  </headerFooter>
  <ignoredErrors>
    <ignoredError sqref="K11:L11 P11:Q11" formula="1"/>
  </ignoredErrors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Label 1">
              <controlPr defaultSize="0" print="0" autoFill="0" autoLine="0" autoPict="0" macro="[0]!TableLockToggle">
                <anchor>
                  <from>
                    <xdr:col>1</xdr:col>
                    <xdr:colOff>504825</xdr:colOff>
                    <xdr:row>5</xdr:row>
                    <xdr:rowOff>485775</xdr:rowOff>
                  </from>
                  <to>
                    <xdr:col>1</xdr:col>
                    <xdr:colOff>1171575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6" name="MoveLabel">
              <controlPr defaultSize="0" print="0" autoFill="0" autoLine="0" autoPict="0" macro="[0]!RowMove">
                <anchor>
                  <from>
                    <xdr:col>4</xdr:col>
                    <xdr:colOff>0</xdr:colOff>
                    <xdr:row>5</xdr:row>
                    <xdr:rowOff>466725</xdr:rowOff>
                  </from>
                  <to>
                    <xdr:col>4</xdr:col>
                    <xdr:colOff>647700</xdr:colOff>
                    <xdr:row>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PrintLabel">
              <controlPr defaultSize="0" print="0" autoFill="0" autoLine="0" autoPict="0" macro="'PrintCompressed(3)'">
                <anchor>
                  <from>
                    <xdr:col>3</xdr:col>
                    <xdr:colOff>457200</xdr:colOff>
                    <xdr:row>5</xdr:row>
                    <xdr:rowOff>485775</xdr:rowOff>
                  </from>
                  <to>
                    <xdr:col>3</xdr:col>
                    <xdr:colOff>1114425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8" name="RoleLabel">
              <controlPr defaultSize="0" print="0" autoFill="0" autoLine="0" autoPict="0" macro="[0]!RoleHyperlink">
                <anchor>
                  <from>
                    <xdr:col>1</xdr:col>
                    <xdr:colOff>1647825</xdr:colOff>
                    <xdr:row>5</xdr:row>
                    <xdr:rowOff>485775</xdr:rowOff>
                  </from>
                  <to>
                    <xdr:col>2</xdr:col>
                    <xdr:colOff>9525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9" name="Label 14">
              <controlPr defaultSize="0" print="0" autoFill="0" autoLine="0" autoPict="0" macro="[0]!Review">
                <anchor>
                  <from>
                    <xdr:col>6</xdr:col>
                    <xdr:colOff>142875</xdr:colOff>
                    <xdr:row>5</xdr:row>
                    <xdr:rowOff>466725</xdr:rowOff>
                  </from>
                  <to>
                    <xdr:col>6</xdr:col>
                    <xdr:colOff>800100</xdr:colOff>
                    <xdr:row>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0" name="MergeLabel">
              <controlPr defaultSize="0" print="0" autoFill="0" autoLine="0" autoPict="0" macro="[0]!CombineRows">
                <anchor>
                  <from>
                    <xdr:col>4</xdr:col>
                    <xdr:colOff>1190625</xdr:colOff>
                    <xdr:row>5</xdr:row>
                    <xdr:rowOff>466725</xdr:rowOff>
                  </from>
                  <to>
                    <xdr:col>4</xdr:col>
                    <xdr:colOff>1981200</xdr:colOff>
                    <xdr:row>5</xdr:row>
                    <xdr:rowOff>714375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 Enter" prompt="Use drop-down list" xr:uid="{00000000-0002-0000-0800-00000C000000}">
          <x14:formula1>
            <xm:f>Literals!$B$44:$B$49</xm:f>
          </x14:formula1>
          <xm:sqref>D12:D17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Getting Started</vt:lpstr>
      <vt:lpstr>Case Style</vt:lpstr>
      <vt:lpstr>Assets</vt:lpstr>
      <vt:lpstr>Assets.Misc</vt:lpstr>
      <vt:lpstr>Assets.Notes</vt:lpstr>
      <vt:lpstr>Liabilities</vt:lpstr>
      <vt:lpstr>Liabilities.Misc</vt:lpstr>
      <vt:lpstr>Liabilities.Notes</vt:lpstr>
      <vt:lpstr>Summary</vt:lpstr>
      <vt:lpstr>Settings</vt:lpstr>
      <vt:lpstr>Internals!Print_Area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Equitable Distribution Spreadsheet</dc:title>
  <dc:subject/>
  <dc:creator>Diana M. Tennis</dc:creator>
  <cp:keywords>Version=v31.17</cp:keywords>
  <dc:description/>
  <cp:lastModifiedBy>Benefiel, Matthew</cp:lastModifiedBy>
  <cp:lastPrinted>2020-02-18T20:05:24Z</cp:lastPrinted>
  <dcterms:created xsi:type="dcterms:W3CDTF">2019-02-08T13:25:53Z</dcterms:created>
  <dcterms:modified xsi:type="dcterms:W3CDTF">2023-03-21T21:03:29Z</dcterms:modified>
  <cp:category/>
</cp:coreProperties>
</file>